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80" windowHeight="6810" tabRatio="924" activeTab="0"/>
  </bookViews>
  <sheets>
    <sheet name="2016 (31.12)" sheetId="1" r:id="rId1"/>
  </sheets>
  <definedNames/>
  <calcPr fullCalcOnLoad="1" refMode="R1C1"/>
</workbook>
</file>

<file path=xl/sharedStrings.xml><?xml version="1.0" encoding="utf-8"?>
<sst xmlns="http://schemas.openxmlformats.org/spreadsheetml/2006/main" count="1595" uniqueCount="392">
  <si>
    <t>Наименование</t>
  </si>
  <si>
    <t>ЦСР</t>
  </si>
  <si>
    <t>РЗ</t>
  </si>
  <si>
    <t>Пр</t>
  </si>
  <si>
    <t>ВР</t>
  </si>
  <si>
    <t>Муниципальная программа "Устойчивое развитие сельских территорий в Поддорском муниципальном районе на 2014-2020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</si>
  <si>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2014-2018 годы"</t>
  </si>
  <si>
    <t>01</t>
  </si>
  <si>
    <t>04</t>
  </si>
  <si>
    <t>05</t>
  </si>
  <si>
    <t>09</t>
  </si>
  <si>
    <t>07</t>
  </si>
  <si>
    <t>02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</si>
  <si>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</si>
  <si>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</si>
  <si>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 xml:space="preserve">Субсидии автономным учреждениям </t>
  </si>
  <si>
    <t>Образование</t>
  </si>
  <si>
    <t>Дошкольное образование</t>
  </si>
  <si>
    <t>Общее образование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</si>
  <si>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</si>
  <si>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</si>
  <si>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</si>
  <si>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общегосударственные вопросы</t>
  </si>
  <si>
    <t>Общегосударственные вопросы</t>
  </si>
  <si>
    <t>Организации, реализующие  программы дошкольного образования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</si>
  <si>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</si>
  <si>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</si>
  <si>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</si>
  <si>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Учреждения культуры и мероприятия в сфере культуры и кинематографии</t>
  </si>
  <si>
    <t>Осуществление дорожной деятельности в отношении автомобильных дорог общего пользования местного значения</t>
  </si>
  <si>
    <t>Национальная экономика</t>
  </si>
  <si>
    <t>Реализация прочих мероприятий программы "Градостроительная политика на территории Поддорского муниципального района на 2014-2018 годы"</t>
  </si>
  <si>
    <t>03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</si>
  <si>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</si>
  <si>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</si>
  <si>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</si>
  <si>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муниципальная программа Поддорского муниципального района "Развитие культуры Поддорского муниципального района на 2014-2020 годы"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</si>
  <si>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</si>
  <si>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</si>
  <si>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</si>
  <si>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</si>
  <si>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</si>
  <si>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2014-2017 годы"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</si>
  <si>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2014-2017 годы"</t>
  </si>
  <si>
    <t>Реализация прочих мероприятий программы "Совершенствование системы управления муниципальной собственностью и земельными ресурсами Поддорского муниципального района на 2014-2017 годы"</t>
  </si>
  <si>
    <t>Муниципальная программа Поддорского муниципального района "Развитие торговли в Поддорском муниципальном районе на 2014-2017 годы"</t>
  </si>
  <si>
    <t>Реализация прочих мероприятий программы "Развитие торговли в Поддорском муниципальном районе на 2014-2017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</si>
  <si>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</si>
  <si>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06 0 00 00000</t>
  </si>
  <si>
    <t>Муниципальная программа «Профилактика терроризма и экстремизма в Поддорском муниципальном районе на 2014-2020 годы»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</si>
  <si>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</si>
  <si>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</si>
  <si>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06 0 02 99990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</si>
  <si>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</si>
  <si>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07 0 00 00000</t>
  </si>
  <si>
    <t>Муниципальная программа «Профилактика правонарушений в Поддорском муниципальном районе на 2014-2020 годы»</t>
  </si>
  <si>
    <t>07 0 02 00000</t>
  </si>
  <si>
    <t>Вовлечение общественности в предупреждение правонарушений</t>
  </si>
  <si>
    <t>07 0 02 99990</t>
  </si>
  <si>
    <t>10 0  00 00000</t>
  </si>
  <si>
    <t>10 0  03 00000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</si>
  <si>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</si>
  <si>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10 0  03 99990</t>
  </si>
  <si>
    <t>10 0  07 00000</t>
  </si>
  <si>
    <t>Способствование достижению  максимальной прозрачности в деятельности органов местного самоуправления</t>
  </si>
  <si>
    <t>10 0 07 99990</t>
  </si>
  <si>
    <t>14 0 00 00000</t>
  </si>
  <si>
    <t>14 0 02 00000</t>
  </si>
  <si>
    <t>14 0 02 99990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</si>
  <si>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</si>
  <si>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>Реализация прочих мероприятий программы"Устойчивое развитие сельских территорий в Поддорском муниципальном районе на 2014-2020 годы"</t>
  </si>
  <si>
    <t>Сельское хозяйство</t>
  </si>
  <si>
    <t>15 0 00 00000</t>
  </si>
  <si>
    <t>15 1 00 00000</t>
  </si>
  <si>
    <t>15 1 01 00000</t>
  </si>
  <si>
    <t>15 1 01 99990</t>
  </si>
  <si>
    <t>Подпрограмма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</si>
  <si>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Содержание автомобильных дорог общего пользования местного значения и искусственных сооружений на них</t>
  </si>
  <si>
    <t>Реализация прочих мероприятий подпрограммы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</si>
  <si>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15 1 02 00000</t>
  </si>
  <si>
    <t>15 1 02 71510</t>
  </si>
  <si>
    <t>Ремонт автомобильных дорог общего пользования местного значения и искусственных сооружений на них</t>
  </si>
  <si>
    <t>15 1 02 99990</t>
  </si>
  <si>
    <t>09 0 00 00000</t>
  </si>
  <si>
    <t>09 0 04 00000</t>
  </si>
  <si>
    <t>09 0 04 99990</t>
  </si>
  <si>
    <t>Создание условий для предоставления государственных и муниципальных услуг в муниципальном районе гражданам и организациям</t>
  </si>
  <si>
    <t>02 0 00 00000</t>
  </si>
  <si>
    <t>02 2 00 00000</t>
  </si>
  <si>
    <t>02 2 01 00000</t>
  </si>
  <si>
    <t>02 2 01 02400</t>
  </si>
  <si>
    <t>Информационное обеспечение продвижения районного туристского продукта на рынке</t>
  </si>
  <si>
    <t>11 0 00 00000</t>
  </si>
  <si>
    <t>11 0 01 00000</t>
  </si>
  <si>
    <t>11 0 01 99990</t>
  </si>
  <si>
    <t>Повышение привлекательности территории для создания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</si>
  <si>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</si>
  <si>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11 0 02 00000</t>
  </si>
  <si>
    <t>11 0 02 99990</t>
  </si>
  <si>
    <t>12 0 00 00000</t>
  </si>
  <si>
    <t>12 0 01 00000</t>
  </si>
  <si>
    <t>12 0 01 99990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</si>
  <si>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</si>
  <si>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</si>
  <si>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12 0 03 00000</t>
  </si>
  <si>
    <t>12 0 03 99990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</si>
  <si>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</si>
  <si>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</si>
  <si>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13 0 01 00000</t>
  </si>
  <si>
    <t>13 0 01 99990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</si>
  <si>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</si>
  <si>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16 0 00 00000</t>
  </si>
  <si>
    <t>16 0 01 00000</t>
  </si>
  <si>
    <t>16 0 01 99990</t>
  </si>
  <si>
    <t>Реализация полномочий Администрации Поддорского муниципального района в сфере градостроительной деятельности</t>
  </si>
  <si>
    <t>01 0 00 00000</t>
  </si>
  <si>
    <t>01 5 00 00000</t>
  </si>
  <si>
    <t>01 5 01 00000</t>
  </si>
  <si>
    <t>01 5 01 02200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</si>
  <si>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</si>
  <si>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</si>
  <si>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01 5 01 42200</t>
  </si>
  <si>
    <t>01 5 01 70040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</si>
  <si>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</si>
  <si>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01 5 01 70060</t>
  </si>
  <si>
    <t>01 5 01 72300</t>
  </si>
  <si>
    <t>01 5 01 S2300</t>
  </si>
  <si>
    <t>01 1 00 00000</t>
  </si>
  <si>
    <t>01 1 03 00000</t>
  </si>
  <si>
    <t>01 1 03 70500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</si>
  <si>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</si>
  <si>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Создание условий для получения качественного образования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</si>
  <si>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</si>
  <si>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01 1 03 70570</t>
  </si>
  <si>
    <t>Обеспечение доступа к информационно-телекоммуникационной сети "Интернет", муниципальным организациям,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</si>
  <si>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01 5 01 02210</t>
  </si>
  <si>
    <t>01 5 01 06230</t>
  </si>
  <si>
    <t>Реализация программ дополнительного образования</t>
  </si>
  <si>
    <t>01 5 01 42210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</si>
  <si>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</si>
  <si>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</si>
  <si>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01 5 01 70630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</si>
  <si>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</si>
  <si>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01 5 01 72080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</si>
  <si>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</si>
  <si>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01 5 01 S2080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</si>
  <si>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</si>
  <si>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02 1 00 00000</t>
  </si>
  <si>
    <t>02 1 03 00000</t>
  </si>
  <si>
    <t>02 1 03 72300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</si>
  <si>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</si>
  <si>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</si>
  <si>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1 03 S2300</t>
  </si>
  <si>
    <t>02 3 00 00000</t>
  </si>
  <si>
    <t>02 3 02 00000</t>
  </si>
  <si>
    <t>02 3 02 02230</t>
  </si>
  <si>
    <t>Подпрограмма «Обеспечение реализации муниципальной программы «Развитие культуры Поддорского муниципального района на 2014-2020 годы» муниципальной программы Поддорского муниципального района "Развитие культуры Поддорского муниципального района на 2014-2020 годы"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</si>
  <si>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</si>
  <si>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Организации, реализующие программы дополнительного образования</t>
  </si>
  <si>
    <t>01 2 00 00000</t>
  </si>
  <si>
    <t>01 2 05 00000</t>
  </si>
  <si>
    <t>01 2 05 02350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</si>
  <si>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</si>
  <si>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Формирование целостной системы выявления, продвижения и поддержки одарённых детей, инициативной и талантливой молодёжи</t>
  </si>
  <si>
    <t>Учреждения по финансово-экономическому и информационно- методическому сопровождению</t>
  </si>
  <si>
    <t>Молодежная политика и оздоровление детей</t>
  </si>
  <si>
    <t>01 3 00 00000</t>
  </si>
  <si>
    <t>01 3 02 00000</t>
  </si>
  <si>
    <t>01 3 02 02350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</si>
  <si>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</si>
  <si>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Поддержка молодой семьи</t>
  </si>
  <si>
    <t xml:space="preserve">Организация и осуществление мероприятий по работе с детьми и молодежью </t>
  </si>
  <si>
    <t>01 3 05 00000</t>
  </si>
  <si>
    <t>01 3 05 02350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</si>
  <si>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</si>
  <si>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</si>
  <si>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</si>
  <si>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01 4 02 02350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</si>
  <si>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</si>
  <si>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</si>
  <si>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</si>
  <si>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</si>
  <si>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03 0 02 02210</t>
  </si>
  <si>
    <t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2014-2020 годы"</t>
  </si>
  <si>
    <t>Создание условий для оздоровления, отдыха и личностного развития учащихся</t>
  </si>
  <si>
    <t>05 0 00 00000</t>
  </si>
  <si>
    <t>05 0 05 00000</t>
  </si>
  <si>
    <t>05 0 05 02400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</si>
  <si>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</si>
  <si>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Снижение заболеваемости хроническим  алкоголизмом, алкогольным психозом, наркоманией, токсикоманией</t>
  </si>
  <si>
    <t>15 2 00 00000</t>
  </si>
  <si>
    <t>15 2 02 00000</t>
  </si>
  <si>
    <t>15 2 02 02350</t>
  </si>
  <si>
    <t>Подпрограмма "Повышение безопасности дорожного движения на территории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</si>
  <si>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21 0 00 00000</t>
  </si>
  <si>
    <t>21 0 01 00000</t>
  </si>
  <si>
    <t>21 0 01 02350</t>
  </si>
  <si>
    <t>Информационное обеспечение</t>
  </si>
  <si>
    <t>21 0 02 00000</t>
  </si>
  <si>
    <t>21 0 02 02350</t>
  </si>
  <si>
    <t>Организация работы с молодёжью и молодыми родителями</t>
  </si>
  <si>
    <t>21 0 05 00000</t>
  </si>
  <si>
    <t>21 0 05 02350</t>
  </si>
  <si>
    <t>Организация проведения оздоровительных, культурно-массовых мероприятий с привлечением молодёжи, оказавшейся в трудной жизненной ситуации</t>
  </si>
  <si>
    <t>Другие вопросы в области образования</t>
  </si>
  <si>
    <t>01 5 02 02350</t>
  </si>
  <si>
    <t>01 5 02 00000</t>
  </si>
  <si>
    <t>Реализация прочих мероприятий и управления в области образования и молодёжной политики</t>
  </si>
  <si>
    <t>08 0 00 00000</t>
  </si>
  <si>
    <t>08 0 03 00000</t>
  </si>
  <si>
    <t>08 0 03  99990</t>
  </si>
  <si>
    <t>Муниципальная программа Поддорского муниципального района «Развитие муниципальной службы в Поддорском муниципальном районе на 2014-2017 годы»</t>
  </si>
  <si>
    <t>Формирование системы  кадровой работы, направленной на подбор квалифицированных кадров для муниципальной службы, оценку эффективности деятельности муниципальных служащих, повышение их профессиональной компетентности, создание условий для результативной профессиональной служебной деятельности и должностного (служебного) роста</t>
  </si>
  <si>
    <t>Реализация прочих мероприятий программы «Развитие муниципальной службы в Поддорском муниципальном районе на 2014-2017 годы»</t>
  </si>
  <si>
    <t>17 0 00 00000</t>
  </si>
  <si>
    <t>17 0 04 00000</t>
  </si>
  <si>
    <t>17 0 04 99990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</si>
  <si>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2014-2020 годы"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</si>
  <si>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</si>
  <si>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Реализация прочих  мероприятий Программы «Повышение эффективности бюджетных расходов Поддорского муниципального района на 2014-2020 годы».</t>
  </si>
  <si>
    <t>02 1 01 02400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</si>
  <si>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</si>
  <si>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</si>
  <si>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08</t>
  </si>
  <si>
    <t>Культура, кинематография</t>
  </si>
  <si>
    <t>Культура</t>
  </si>
  <si>
    <t>02 1 02 00000</t>
  </si>
  <si>
    <t>02 1 02 02400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</si>
  <si>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</si>
  <si>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</si>
  <si>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Библиотеки</t>
  </si>
  <si>
    <t>02 1 03 42400</t>
  </si>
  <si>
    <t>Ремонты организаций учреждений культуры</t>
  </si>
  <si>
    <t>02 3 02 02400</t>
  </si>
  <si>
    <t>02 3 02  02420</t>
  </si>
  <si>
    <t>18 0 00 00000</t>
  </si>
  <si>
    <t>18 0 02 00000</t>
  </si>
  <si>
    <t>18 0 02 02400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</si>
  <si>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</si>
  <si>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Повышение энергетической эффективности в бюджетной сфере</t>
  </si>
  <si>
    <t>10</t>
  </si>
  <si>
    <t>Социальная политика</t>
  </si>
  <si>
    <t>Публичные нормативные социальные выплаты гражданам</t>
  </si>
  <si>
    <t>20  0 00 00000</t>
  </si>
  <si>
    <t>20  0 01 00000</t>
  </si>
  <si>
    <t>20 0 01 99990</t>
  </si>
  <si>
    <t>Муниципальная программа «Обеспечение жильем молодых семей на территории Поддорского муниципального района на 2015-2017 годы»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</si>
  <si>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</si>
  <si>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Реализация прочих мероприятий программы «Обеспечение жильем молодых семей на территории Поддорского муниципального района на 2015-2017 годы»</t>
  </si>
  <si>
    <t>Социальное обеспечение населения</t>
  </si>
  <si>
    <t>01 5 01 70010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</si>
  <si>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</si>
  <si>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Охрана семьи и детства</t>
  </si>
  <si>
    <t>01 5 01 70130</t>
  </si>
  <si>
    <t>Содержание ребенка в семье опекуна и приемной семье, а также вознаграждение, причитающееся  приемному родителю</t>
  </si>
  <si>
    <t>04 0 00 00000</t>
  </si>
  <si>
    <t>04 1 00 00000</t>
  </si>
  <si>
    <t>04 1 02 00000</t>
  </si>
  <si>
    <t>04 1 02 02820</t>
  </si>
  <si>
    <t>муниципальная программа Поддорского района "Развитие физической культуры и спорта в Поддорском муниципальном районе на 2014-2020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</si>
  <si>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2014-2020 годы"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</si>
  <si>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</si>
  <si>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 xml:space="preserve">Учреждения физической культуры и спорта </t>
  </si>
  <si>
    <t>Физическая культура и спорт</t>
  </si>
  <si>
    <t xml:space="preserve">Физическая культура </t>
  </si>
  <si>
    <t>04 1 04 00000</t>
  </si>
  <si>
    <t>Участие ведущих спортсменов и команд в областных, межрайонных и районных соревнованиях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</si>
  <si>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</si>
  <si>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</si>
  <si>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</si>
  <si>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</si>
  <si>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</si>
  <si>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</si>
  <si>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2014-2020 годы" муниципальной программы Поддорского района "Развитие физической культуры и спорта в Поддорском муниципальном районе на 2014-2020 годы"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</si>
  <si>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</si>
  <si>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Муниципальная программа Поддорского муниципального района "Поддержка молодёжи, оказавшейся в трудной жизненной ситуации на 2016-2020 годы"</t>
  </si>
  <si>
    <t xml:space="preserve"> 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</si>
  <si>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17 0 04 71340</t>
  </si>
  <si>
    <t>04 1 04 02350</t>
  </si>
  <si>
    <t>04 1 04 02400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</si>
  <si>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</si>
  <si>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</si>
  <si>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О.А.Николаева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</si>
  <si>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</si>
  <si>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S2120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</si>
  <si>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</si>
  <si>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15 1 02 S1510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</si>
  <si>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</si>
  <si>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01 5 01 72120</t>
  </si>
  <si>
    <t>Софинансирование расходных обязательств по обустройству объектов инфраструктуры областных и районных центров парковых и рекреационных зон плоскостных сооружений, уличных тренажеров, площадок ГТО</t>
  </si>
  <si>
    <t>04 1 02 72480</t>
  </si>
  <si>
    <t>Расходы на софинансирование мероприятий по субсидии на софинансирование расходных обязательств по обустройству объектов инфраструктуры областных и районных центров парковых и рекреационных зон плоскостных сооружений, уличных тренажеров, площадок ГТО</t>
  </si>
  <si>
    <t>04 1 02 S2480</t>
  </si>
  <si>
    <t>08 0 03  S2280</t>
  </si>
  <si>
    <t>Расширение телекоммуникационной инфраструктуры органов местного самоуправления в муниципальном районе</t>
  </si>
  <si>
    <t>09 0 01 00000</t>
  </si>
  <si>
    <t>09 0 01 99990</t>
  </si>
  <si>
    <t>Подпрограмма «Создание условий для занятия физической культурой и спортом в общеобразовательных организациях, расположенных в Поддорском муниципальном районе» программы «Развитие образования и молодёжной политики в Поддорском муниципальном районе на 2014-2020 годы»</t>
  </si>
  <si>
    <t>01 6 00 00000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</si>
  <si>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</si>
  <si>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01 6 01 00000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</si>
  <si>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</si>
  <si>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01 6 01 50970</t>
  </si>
  <si>
    <t>Расходы на софинансирование федеральных мероприятий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</si>
  <si>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6 01 L0970</t>
  </si>
  <si>
    <t>01 6 01 R0970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</si>
  <si>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</si>
  <si>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02 1 02 51480</t>
  </si>
  <si>
    <t>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</si>
  <si>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02 1 03 71320</t>
  </si>
  <si>
    <t>03 0 02 02820</t>
  </si>
  <si>
    <t xml:space="preserve">Субсидии  бюджетным учреждениям 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</si>
  <si>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</si>
  <si>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08 0 03  72280</t>
  </si>
  <si>
    <t>Расходы на софинансирование мероприятий по субсидии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</si>
  <si>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Создание, функционирование и совершенствование информационно- технологической инфраструктуры электронного правительства Новгородской  области</t>
  </si>
  <si>
    <t>09 0 01 72390</t>
  </si>
  <si>
    <t>Расходы на софинансирование мероприятий по субсидии на создание, функционирование и совершенствование информационно- технологической инфраструктуры электронного правительства Новгородской  области</t>
  </si>
  <si>
    <t>09 0 01 S2390</t>
  </si>
  <si>
    <t>Поддержание в актуальном состоянии официальных сайтов органов местного самоуправления муниципального района</t>
  </si>
  <si>
    <t>09 0 05 00000</t>
  </si>
  <si>
    <t>09 0 05 72390</t>
  </si>
  <si>
    <t>09 0 05 S2390</t>
  </si>
  <si>
    <t>Создание условий для защиты информации в органах местного самоуправления муниципального района от преступлений и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информации, используемой населением, органами местного самоуправления муниципального района и организациями</t>
  </si>
  <si>
    <t>09 0 07 00000</t>
  </si>
  <si>
    <t>09 0 07 72390</t>
  </si>
  <si>
    <t>09 0 07 S2390</t>
  </si>
  <si>
    <t>Расходы на софинансирование мероприятий по поддержке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</si>
  <si>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</si>
  <si>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15 1 01 64010</t>
  </si>
  <si>
    <t>Иные межбюджетные трансферты</t>
  </si>
  <si>
    <t>Расходы по погашению просроченной задолженности по расчетам с подрядчиками за выполненные в 2015 году работы на проведение ремонтов зданий (помещений) муниципальных учреждений, подведомственных органам местного самоуправления муниципальных районов, реализующим полномочия в сфере культуры</t>
  </si>
  <si>
    <t>02 1 03 91320</t>
  </si>
  <si>
    <t>09 0 07 99990</t>
  </si>
  <si>
    <t>Комплектование книжных фондов библиотек муниципальных учреждений, подведомственных органам местного самоуправления муниципальных районов, городского округа области, реализующим полномочия в сфере культуры</t>
  </si>
  <si>
    <t>02 1 03 51440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</si>
  <si>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</si>
  <si>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02 1 03 51460</t>
  </si>
  <si>
    <t>Прочие расходы по обустройству объектов инфраструктуры областного и районных центров, парковых и рекреационных зон плоскостными сооружениями, уличными тренажерами, площадками ГТО</t>
  </si>
  <si>
    <t>04 1 02 92480</t>
  </si>
  <si>
    <t>Поддержка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предпринимательства, за счет средств федерального бюджета</t>
  </si>
  <si>
    <t>11 0 01 50646</t>
  </si>
  <si>
    <t>11 0 01 L0646</t>
  </si>
  <si>
    <t>Поддержка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предпринимательства, за счет средств областного бюджета</t>
  </si>
  <si>
    <t>11 0 01 R0646</t>
  </si>
  <si>
    <t>Председатель комитета финансов</t>
  </si>
  <si>
    <t>Частичная компенсация дополнительных расходов на повышение оплаты труда работников бюджетной сферы</t>
  </si>
  <si>
    <t>01 5 01 71410</t>
  </si>
  <si>
    <t>Прочие расходы учреждений культуры</t>
  </si>
  <si>
    <t>02 1 03 92400</t>
  </si>
  <si>
    <t>02 3 02 71410</t>
  </si>
  <si>
    <t>04 2 02 71410</t>
  </si>
  <si>
    <t>Всего расходов по программам</t>
  </si>
  <si>
    <t>Отчет по реализации муниципальных программ Поддорского муниципального района на  31.12.2016 года</t>
  </si>
  <si>
    <t>утвержденный план</t>
  </si>
  <si>
    <t>уточненный план</t>
  </si>
  <si>
    <t>отклонения от первоначального плана</t>
  </si>
  <si>
    <t>% отклонения от первоначального плана</t>
  </si>
  <si>
    <t>Содействие в организации летнего отдыха, здорового образа жизни, молодёжного туризма</t>
  </si>
  <si>
    <t>01 3 03 00000</t>
  </si>
  <si>
    <t>01 3 03 02350</t>
  </si>
  <si>
    <t>Приобретения организациями, реализующие  программы дошкольного образования</t>
  </si>
  <si>
    <t>01 5 01 22200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</si>
  <si>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</si>
  <si>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01 5 01 22210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</si>
  <si>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родителей, за счет средств федерального бюджета</t>
  </si>
  <si>
    <t>01 5 01 50820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</si>
  <si>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</si>
  <si>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</si>
  <si>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01 5 01 R0820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</si>
  <si>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годы»;</t>
  </si>
  <si>
    <t>02 1 02 S1550</t>
  </si>
  <si>
    <t>04 1 04 02820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</si>
  <si>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2014-2017 годы"</t>
  </si>
  <si>
    <t>Содействие укреплению социального статуса, повышению имиджа предпринимательства посредством формирования положительного общественного мнения</t>
  </si>
  <si>
    <t>12 0 02 00000</t>
  </si>
  <si>
    <t>12 0 02 99990</t>
  </si>
  <si>
    <t>исполнено</t>
  </si>
  <si>
    <t>В целом программа исполнена на 100,2 процента , но по подпрограммам и задачам имеет место не перечисленение взносов в пенсионный фонд, фонд обязательного медицинского страхования и фонд социального страхования за сентябрь-декабрь 2016 года , из-за отсутствия денежных средств. Уменьшение количества обучающихся, пользующихся льготами.Произведено распределение субсидий, субвенций и  иных межбюджетных трансфертов между районами  из областного бюджета в течение 2016 года.Увеличилась потребость в энергоресурсах по субсидии  муниципальных казенных, бюджетных и автономных учреждений по приобретению коммунальных услуг. В связи с сокращением количества классов уменьшилась сумма выплат за классное руководство. Недостаточно выделено средств для обеспечения жильем  одного нуждающегося  по субвенции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родителей.Не выполнение утвержденного плана, из-за отсутствия потребности по субвенции на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образования. Нехватка средств для выполнения отдельных мероприятий программы.</t>
  </si>
  <si>
    <t>В целом программа исполнена на 101,2 процента , но по подпрограммам и задачам имеет место не перечисленение взносов в пенсионный фонд, фонд обязательного медицинского страхования и фонд социального страхования за сентябрь-декабрь 2016 года , из-за отсутствия денежных средств. Произведено распределение субсидий, субвенций и  иных межбюджетных трансфертов между районами  из областного бюджета в течение 2016 года.Увеличилась потребость в энергоресурсах по субсидии  муниципальных казенных, бюджетных и автономных учреждений по приобретению коммунальных услуг. Нехватка средств для выполнения отдельных мероприятий программы.</t>
  </si>
  <si>
    <t xml:space="preserve">В целом программа исполнена на 169,0 процентов. Расходы проведены по потребности для организация летнего труда и отдыха детей и подростков на территории Поддорского муниципального района </t>
  </si>
  <si>
    <t>В целом программа исполнена на 101,3 процента , но по подпрограммам и задачам имеет место не перечисленение взносов в пенсионный фонд, фонд обязательного медицинского страхования и фонд социального страхования за сентябрь-декабрь 2016 года , из-за отсутствия денежных средств. Произведено распределение субсидий, субвенций и  иных межбюджетных трансфертов между районами  из областного бюджета в течение 2016 года.Произведено перераспределение  ассигнований в течение 2016 года для софинансирование расходных обязательств по обустройству объектов инфраструктуры областных и районных центров парковых и рекреационных зон плоскостных сооружений, уличных тренажеров, площадок ГТО и установке этой площадки. Нехватка средств для выполнения отдельных мероприятий программы.</t>
  </si>
  <si>
    <t xml:space="preserve"> Отсутствия денежных средств для полного выполнения мероприятий программы.</t>
  </si>
  <si>
    <t>Произведено распределение субсидии между районами  из областного бюджета в течение 2016 года и софинансрование к этой субсидии.</t>
  </si>
  <si>
    <t>Отсутствие потребности</t>
  </si>
  <si>
    <t>Отсутствия денежных средств для полного выполнения мероприятий программы.</t>
  </si>
  <si>
    <t>Не было потребности в проведении ремонтов подъездов к деревням. В связи с погодными условиями не требовалась расчистка и подсыпка подъездов к населенным пунктам. Фактическая стоимость работ по паспортизации дорог общего пользования местного значения оказалась ниже заложенной в программе. Отсутствие подготовленных объектов (дороги общего пользования местного значения и искусственных сооружений на них) для проведения паспортизации.</t>
  </si>
  <si>
    <t>Отсутствие потребности.</t>
  </si>
  <si>
    <t>областные</t>
  </si>
  <si>
    <t>федеральные</t>
  </si>
  <si>
    <t>местные</t>
  </si>
  <si>
    <t>Примечание (различия между первоначально утвержденным бюджетом и исполнением)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</si>
</sst>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  <numFmt numFmtId="171" formatCode="#,##0.00&quot;р.&quot;"/>
    <numFmt numFmtId="172" formatCode="0.0"/>
    <numFmt numFmtId="173" formatCode="#,##0.0_р_."/>
    <numFmt numFmtId="17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69" fontId="4" fillId="6" borderId="10" xfId="0" applyNumberFormat="1" applyFont="1" applyFill="1" applyBorder="1" applyAlignment="1">
      <alignment horizontal="right"/>
    </xf>
    <xf numFmtId="0" fontId="4" fillId="31" borderId="10" xfId="0" applyFont="1" applyFill="1" applyBorder="1" applyAlignment="1">
      <alignment horizontal="left" vertical="justify" wrapText="1"/>
    </xf>
    <xf numFmtId="169" fontId="4" fillId="6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wrapText="1"/>
    </xf>
    <xf numFmtId="0" fontId="4" fillId="31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7" borderId="10" xfId="0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left" vertical="justify" wrapText="1"/>
    </xf>
    <xf numFmtId="49" fontId="4" fillId="6" borderId="10" xfId="0" applyNumberFormat="1" applyFont="1" applyFill="1" applyBorder="1" applyAlignment="1">
      <alignment horizontal="right"/>
    </xf>
    <xf numFmtId="49" fontId="4" fillId="7" borderId="10" xfId="0" applyNumberFormat="1" applyFont="1" applyFill="1" applyBorder="1" applyAlignment="1">
      <alignment horizontal="right"/>
    </xf>
    <xf numFmtId="49" fontId="4" fillId="31" borderId="10" xfId="0" applyNumberFormat="1" applyFont="1" applyFill="1" applyBorder="1" applyAlignment="1">
      <alignment horizontal="right"/>
    </xf>
    <xf numFmtId="0" fontId="4" fillId="31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right"/>
    </xf>
    <xf numFmtId="1" fontId="4" fillId="7" borderId="10" xfId="0" applyNumberFormat="1" applyFont="1" applyFill="1" applyBorder="1" applyAlignment="1">
      <alignment horizontal="right"/>
    </xf>
    <xf numFmtId="1" fontId="4" fillId="31" borderId="10" xfId="0" applyNumberFormat="1" applyFont="1" applyFill="1" applyBorder="1" applyAlignment="1">
      <alignment horizontal="right"/>
    </xf>
    <xf numFmtId="1" fontId="4" fillId="6" borderId="10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horizontal="left" wrapText="1"/>
    </xf>
    <xf numFmtId="0" fontId="4" fillId="31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right"/>
    </xf>
    <xf numFmtId="2" fontId="4" fillId="6" borderId="10" xfId="0" applyNumberFormat="1" applyFont="1" applyFill="1" applyBorder="1" applyAlignment="1">
      <alignment horizontal="right"/>
    </xf>
    <xf numFmtId="2" fontId="4" fillId="31" borderId="10" xfId="0" applyNumberFormat="1" applyFont="1" applyFill="1" applyBorder="1" applyAlignment="1">
      <alignment horizontal="right"/>
    </xf>
    <xf numFmtId="0" fontId="5" fillId="31" borderId="10" xfId="0" applyFont="1" applyFill="1" applyBorder="1" applyAlignment="1">
      <alignment horizontal="left" vertical="justify" wrapText="1"/>
    </xf>
    <xf numFmtId="173" fontId="4" fillId="0" borderId="10" xfId="0" applyNumberFormat="1" applyFont="1" applyFill="1" applyBorder="1" applyAlignment="1">
      <alignment horizontal="right"/>
    </xf>
    <xf numFmtId="173" fontId="4" fillId="31" borderId="10" xfId="0" applyNumberFormat="1" applyFont="1" applyFill="1" applyBorder="1" applyAlignment="1">
      <alignment horizontal="right"/>
    </xf>
    <xf numFmtId="173" fontId="4" fillId="6" borderId="10" xfId="0" applyNumberFormat="1" applyFont="1" applyFill="1" applyBorder="1" applyAlignment="1">
      <alignment horizontal="right"/>
    </xf>
    <xf numFmtId="173" fontId="4" fillId="7" borderId="10" xfId="0" applyNumberFormat="1" applyFont="1" applyFill="1" applyBorder="1" applyAlignment="1">
      <alignment horizontal="right"/>
    </xf>
    <xf numFmtId="0" fontId="5" fillId="31" borderId="10" xfId="0" applyFont="1" applyFill="1" applyBorder="1" applyAlignment="1">
      <alignment wrapText="1"/>
    </xf>
    <xf numFmtId="169" fontId="4" fillId="0" borderId="10" xfId="0" applyNumberFormat="1" applyFont="1" applyFill="1" applyBorder="1" applyAlignment="1">
      <alignment/>
    </xf>
    <xf numFmtId="169" fontId="48" fillId="6" borderId="10" xfId="0" applyNumberFormat="1" applyFont="1" applyFill="1" applyBorder="1" applyAlignment="1">
      <alignment/>
    </xf>
    <xf numFmtId="172" fontId="4" fillId="6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169" fontId="4" fillId="7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169" fontId="4" fillId="31" borderId="10" xfId="0" applyNumberFormat="1" applyFont="1" applyFill="1" applyBorder="1" applyAlignment="1">
      <alignment/>
    </xf>
    <xf numFmtId="0" fontId="4" fillId="6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0" fillId="33" borderId="0" xfId="0" applyFont="1" applyFill="1" applyAlignment="1">
      <alignment/>
    </xf>
    <xf numFmtId="0" fontId="50" fillId="0" borderId="0" xfId="0" applyFont="1" applyAlignment="1">
      <alignment/>
    </xf>
    <xf numFmtId="2" fontId="4" fillId="31" borderId="10" xfId="0" applyNumberFormat="1" applyFont="1" applyFill="1" applyBorder="1" applyAlignment="1">
      <alignment horizontal="center"/>
    </xf>
    <xf numFmtId="2" fontId="4" fillId="6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31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172" fontId="4" fillId="31" borderId="10" xfId="0" applyNumberFormat="1" applyFont="1" applyFill="1" applyBorder="1" applyAlignment="1">
      <alignment/>
    </xf>
    <xf numFmtId="0" fontId="4" fillId="6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right"/>
    </xf>
    <xf numFmtId="0" fontId="51" fillId="0" borderId="0" xfId="0" applyFont="1" applyFill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69" fontId="4" fillId="7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7"/>
  <sheetViews>
    <sheetView tabSelected="1" zoomScalePageLayoutView="0" workbookViewId="0" topLeftCell="A517">
      <selection activeCell="H14" sqref="H14"/>
    </sheetView>
  </sheetViews>
  <sheetFormatPr defaultColWidth="9.140625" defaultRowHeight="15"/>
  <cols>
    <col min="1" max="1" width="59.421875" style="0" customWidth="1"/>
    <col min="2" max="2" width="9.00390625" style="0" customWidth="1"/>
    <col min="3" max="3" width="3.7109375" style="0" customWidth="1"/>
    <col min="4" max="4" width="2.8515625" style="0" customWidth="1"/>
    <col min="5" max="5" width="4.421875" style="56" customWidth="1"/>
    <col min="6" max="6" width="11.421875" style="0" customWidth="1"/>
    <col min="7" max="8" width="10.57421875" style="0" customWidth="1"/>
    <col min="9" max="9" width="10.8515625" style="0" customWidth="1"/>
    <col min="10" max="10" width="9.7109375" style="0" customWidth="1"/>
    <col min="11" max="11" width="28.28125" style="74" customWidth="1"/>
  </cols>
  <sheetData>
    <row r="1" spans="1:10" ht="11.25" customHeight="1">
      <c r="A1" s="1"/>
      <c r="B1" s="2"/>
      <c r="C1" s="3"/>
      <c r="D1" s="3"/>
      <c r="E1" s="58"/>
      <c r="F1" s="17"/>
      <c r="G1" s="17"/>
      <c r="H1" s="17"/>
      <c r="I1" s="17"/>
      <c r="J1" s="17"/>
    </row>
    <row r="2" spans="1:11" s="61" customFormat="1" ht="13.5" customHeight="1">
      <c r="A2" s="79" t="s">
        <v>353</v>
      </c>
      <c r="B2" s="79"/>
      <c r="C2" s="79"/>
      <c r="D2" s="79"/>
      <c r="E2" s="79"/>
      <c r="F2" s="79"/>
      <c r="G2" s="71"/>
      <c r="H2" s="71"/>
      <c r="I2" s="71"/>
      <c r="J2" s="71"/>
      <c r="K2" s="74"/>
    </row>
    <row r="3" spans="1:11" s="4" customFormat="1" ht="6" customHeight="1">
      <c r="A3" s="69"/>
      <c r="B3" s="64"/>
      <c r="C3" s="64"/>
      <c r="D3" s="64"/>
      <c r="E3" s="64"/>
      <c r="F3" s="70"/>
      <c r="G3" s="70"/>
      <c r="H3" s="70"/>
      <c r="I3" s="70"/>
      <c r="J3" s="70"/>
      <c r="K3" s="74"/>
    </row>
    <row r="4" spans="1:11" s="4" customFormat="1" ht="68.25" customHeight="1">
      <c r="A4" s="19" t="s">
        <v>0</v>
      </c>
      <c r="B4" s="19" t="s">
        <v>1</v>
      </c>
      <c r="C4" s="19" t="s">
        <v>2</v>
      </c>
      <c r="D4" s="19" t="s">
        <v>3</v>
      </c>
      <c r="E4" s="59" t="s">
        <v>4</v>
      </c>
      <c r="F4" s="19" t="s">
        <v>354</v>
      </c>
      <c r="G4" s="19" t="s">
        <v>355</v>
      </c>
      <c r="H4" s="19" t="s">
        <v>377</v>
      </c>
      <c r="I4" s="19" t="s">
        <v>356</v>
      </c>
      <c r="J4" s="19" t="s">
        <v>357</v>
      </c>
      <c r="K4" s="75" t="s">
        <v>391</v>
      </c>
    </row>
    <row r="5" spans="1:11" s="4" customFormat="1" ht="29.25" customHeight="1">
      <c r="A5" s="15" t="s">
        <v>35</v>
      </c>
      <c r="B5" s="34" t="s">
        <v>115</v>
      </c>
      <c r="C5" s="46"/>
      <c r="D5" s="46"/>
      <c r="E5" s="46"/>
      <c r="F5" s="47">
        <f>F6+F16+F22+F38+F44+F155</f>
        <v>51361800</v>
      </c>
      <c r="G5" s="47">
        <f>G6+G16+G22+G38+G44+G155</f>
        <v>52280405.38</v>
      </c>
      <c r="H5" s="47">
        <f>H6+H16+H22+H38+H44+H155</f>
        <v>51444714.589999996</v>
      </c>
      <c r="I5" s="47">
        <f>I6+I16+I22+I38+I44+I155</f>
        <v>82914.58999999985</v>
      </c>
      <c r="J5" s="47">
        <f>H5/F5*100</f>
        <v>100.16143240696391</v>
      </c>
      <c r="K5" s="80" t="s">
        <v>378</v>
      </c>
    </row>
    <row r="6" spans="1:11" s="4" customFormat="1" ht="32.25">
      <c r="A6" s="9" t="s">
        <v>130</v>
      </c>
      <c r="B6" s="27" t="s">
        <v>127</v>
      </c>
      <c r="C6" s="48"/>
      <c r="D6" s="48"/>
      <c r="E6" s="48"/>
      <c r="F6" s="43">
        <f>F7</f>
        <v>187000</v>
      </c>
      <c r="G6" s="43">
        <f>G7</f>
        <v>187000</v>
      </c>
      <c r="H6" s="43">
        <f>H7</f>
        <v>187000</v>
      </c>
      <c r="I6" s="43">
        <f>I7</f>
        <v>0</v>
      </c>
      <c r="J6" s="47">
        <f aca="true" t="shared" si="0" ref="J6:J69">H6/F6*100</f>
        <v>100</v>
      </c>
      <c r="K6" s="81"/>
    </row>
    <row r="7" spans="1:11" s="4" customFormat="1" ht="15">
      <c r="A7" s="9" t="s">
        <v>131</v>
      </c>
      <c r="B7" s="27" t="s">
        <v>128</v>
      </c>
      <c r="C7" s="48"/>
      <c r="D7" s="48"/>
      <c r="E7" s="48"/>
      <c r="F7" s="43">
        <f>F8+F12</f>
        <v>187000</v>
      </c>
      <c r="G7" s="43">
        <f>G8+G12</f>
        <v>187000</v>
      </c>
      <c r="H7" s="43">
        <f>H8+H12</f>
        <v>187000</v>
      </c>
      <c r="I7" s="43">
        <f>I8+I12</f>
        <v>0</v>
      </c>
      <c r="J7" s="47">
        <f t="shared" si="0"/>
        <v>100</v>
      </c>
      <c r="K7" s="81"/>
    </row>
    <row r="8" spans="1:11" s="4" customFormat="1" ht="32.25">
      <c r="A8" s="26" t="s">
        <v>132</v>
      </c>
      <c r="B8" s="25" t="s">
        <v>129</v>
      </c>
      <c r="C8" s="49"/>
      <c r="D8" s="49"/>
      <c r="E8" s="49"/>
      <c r="F8" s="50">
        <f aca="true" t="shared" si="1" ref="F8:I10">F9</f>
        <v>139700</v>
      </c>
      <c r="G8" s="50">
        <f t="shared" si="1"/>
        <v>139700</v>
      </c>
      <c r="H8" s="50">
        <f t="shared" si="1"/>
        <v>139700</v>
      </c>
      <c r="I8" s="50">
        <f t="shared" si="1"/>
        <v>0</v>
      </c>
      <c r="J8" s="47">
        <f t="shared" si="0"/>
        <v>100</v>
      </c>
      <c r="K8" s="81"/>
    </row>
    <row r="9" spans="1:11" s="4" customFormat="1" ht="15">
      <c r="A9" s="6" t="s">
        <v>16</v>
      </c>
      <c r="B9" s="20" t="s">
        <v>129</v>
      </c>
      <c r="C9" s="20" t="s">
        <v>11</v>
      </c>
      <c r="D9" s="48"/>
      <c r="E9" s="48"/>
      <c r="F9" s="43">
        <f t="shared" si="1"/>
        <v>139700</v>
      </c>
      <c r="G9" s="43">
        <f t="shared" si="1"/>
        <v>139700</v>
      </c>
      <c r="H9" s="43">
        <f t="shared" si="1"/>
        <v>139700</v>
      </c>
      <c r="I9" s="43">
        <f t="shared" si="1"/>
        <v>0</v>
      </c>
      <c r="J9" s="47">
        <f t="shared" si="0"/>
        <v>100</v>
      </c>
      <c r="K9" s="81"/>
    </row>
    <row r="10" spans="1:11" s="4" customFormat="1" ht="15">
      <c r="A10" s="9" t="s">
        <v>18</v>
      </c>
      <c r="B10" s="20" t="s">
        <v>129</v>
      </c>
      <c r="C10" s="20" t="s">
        <v>11</v>
      </c>
      <c r="D10" s="20" t="s">
        <v>12</v>
      </c>
      <c r="E10" s="48"/>
      <c r="F10" s="43">
        <f t="shared" si="1"/>
        <v>139700</v>
      </c>
      <c r="G10" s="43">
        <f t="shared" si="1"/>
        <v>139700</v>
      </c>
      <c r="H10" s="43">
        <f t="shared" si="1"/>
        <v>139700</v>
      </c>
      <c r="I10" s="43">
        <f t="shared" si="1"/>
        <v>0</v>
      </c>
      <c r="J10" s="47">
        <f t="shared" si="0"/>
        <v>100</v>
      </c>
      <c r="K10" s="81"/>
    </row>
    <row r="11" spans="1:11" s="4" customFormat="1" ht="15">
      <c r="A11" s="22" t="s">
        <v>15</v>
      </c>
      <c r="B11" s="23" t="s">
        <v>129</v>
      </c>
      <c r="C11" s="23" t="s">
        <v>11</v>
      </c>
      <c r="D11" s="23" t="s">
        <v>12</v>
      </c>
      <c r="E11" s="51">
        <v>620</v>
      </c>
      <c r="F11" s="11">
        <v>139700</v>
      </c>
      <c r="G11" s="11">
        <v>139700</v>
      </c>
      <c r="H11" s="11">
        <v>139700</v>
      </c>
      <c r="I11" s="11">
        <f>H11-F11</f>
        <v>0</v>
      </c>
      <c r="J11" s="47">
        <f t="shared" si="0"/>
        <v>100</v>
      </c>
      <c r="K11" s="81"/>
    </row>
    <row r="12" spans="1:11" s="4" customFormat="1" ht="32.25">
      <c r="A12" s="26" t="s">
        <v>134</v>
      </c>
      <c r="B12" s="25" t="s">
        <v>133</v>
      </c>
      <c r="C12" s="49"/>
      <c r="D12" s="49"/>
      <c r="E12" s="49"/>
      <c r="F12" s="50">
        <f aca="true" t="shared" si="2" ref="F12:I14">F13</f>
        <v>47300</v>
      </c>
      <c r="G12" s="50">
        <f t="shared" si="2"/>
        <v>47300</v>
      </c>
      <c r="H12" s="50">
        <f t="shared" si="2"/>
        <v>47300</v>
      </c>
      <c r="I12" s="50">
        <f t="shared" si="2"/>
        <v>0</v>
      </c>
      <c r="J12" s="47">
        <f t="shared" si="0"/>
        <v>100</v>
      </c>
      <c r="K12" s="81"/>
    </row>
    <row r="13" spans="1:11" s="4" customFormat="1" ht="15">
      <c r="A13" s="6" t="s">
        <v>16</v>
      </c>
      <c r="B13" s="20" t="s">
        <v>133</v>
      </c>
      <c r="C13" s="20" t="s">
        <v>11</v>
      </c>
      <c r="D13" s="48"/>
      <c r="E13" s="48"/>
      <c r="F13" s="43">
        <f t="shared" si="2"/>
        <v>47300</v>
      </c>
      <c r="G13" s="43">
        <f t="shared" si="2"/>
        <v>47300</v>
      </c>
      <c r="H13" s="43">
        <f t="shared" si="2"/>
        <v>47300</v>
      </c>
      <c r="I13" s="43">
        <f t="shared" si="2"/>
        <v>0</v>
      </c>
      <c r="J13" s="47">
        <f t="shared" si="0"/>
        <v>100</v>
      </c>
      <c r="K13" s="81"/>
    </row>
    <row r="14" spans="1:11" s="4" customFormat="1" ht="15">
      <c r="A14" s="9" t="s">
        <v>18</v>
      </c>
      <c r="B14" s="20" t="s">
        <v>133</v>
      </c>
      <c r="C14" s="20" t="s">
        <v>11</v>
      </c>
      <c r="D14" s="20" t="s">
        <v>12</v>
      </c>
      <c r="E14" s="48"/>
      <c r="F14" s="43">
        <f t="shared" si="2"/>
        <v>47300</v>
      </c>
      <c r="G14" s="43">
        <f t="shared" si="2"/>
        <v>47300</v>
      </c>
      <c r="H14" s="43">
        <f t="shared" si="2"/>
        <v>47300</v>
      </c>
      <c r="I14" s="43">
        <f t="shared" si="2"/>
        <v>0</v>
      </c>
      <c r="J14" s="47">
        <f t="shared" si="0"/>
        <v>100</v>
      </c>
      <c r="K14" s="81"/>
    </row>
    <row r="15" spans="1:11" s="4" customFormat="1" ht="15">
      <c r="A15" s="22" t="s">
        <v>15</v>
      </c>
      <c r="B15" s="23" t="s">
        <v>133</v>
      </c>
      <c r="C15" s="23" t="s">
        <v>11</v>
      </c>
      <c r="D15" s="23" t="s">
        <v>12</v>
      </c>
      <c r="E15" s="51">
        <v>620</v>
      </c>
      <c r="F15" s="11">
        <v>47300</v>
      </c>
      <c r="G15" s="11">
        <v>47300</v>
      </c>
      <c r="H15" s="11">
        <v>47300</v>
      </c>
      <c r="I15" s="11">
        <f>H15-F15</f>
        <v>0</v>
      </c>
      <c r="J15" s="47">
        <f t="shared" si="0"/>
        <v>100</v>
      </c>
      <c r="K15" s="81"/>
    </row>
    <row r="16" spans="1:11" s="4" customFormat="1" ht="31.5">
      <c r="A16" s="8" t="s">
        <v>162</v>
      </c>
      <c r="B16" s="38" t="s">
        <v>159</v>
      </c>
      <c r="C16" s="48"/>
      <c r="D16" s="48"/>
      <c r="E16" s="48"/>
      <c r="F16" s="43">
        <f aca="true" t="shared" si="3" ref="F16:I20">F17</f>
        <v>50000</v>
      </c>
      <c r="G16" s="43">
        <f t="shared" si="3"/>
        <v>41000</v>
      </c>
      <c r="H16" s="43">
        <f t="shared" si="3"/>
        <v>40500</v>
      </c>
      <c r="I16" s="43">
        <f t="shared" si="3"/>
        <v>-9500</v>
      </c>
      <c r="J16" s="47">
        <f t="shared" si="0"/>
        <v>81</v>
      </c>
      <c r="K16" s="81"/>
    </row>
    <row r="17" spans="1:11" ht="21">
      <c r="A17" s="8" t="s">
        <v>163</v>
      </c>
      <c r="B17" s="38" t="s">
        <v>160</v>
      </c>
      <c r="C17" s="48"/>
      <c r="D17" s="48"/>
      <c r="E17" s="48"/>
      <c r="F17" s="43">
        <f t="shared" si="3"/>
        <v>50000</v>
      </c>
      <c r="G17" s="43">
        <f t="shared" si="3"/>
        <v>41000</v>
      </c>
      <c r="H17" s="43">
        <f t="shared" si="3"/>
        <v>40500</v>
      </c>
      <c r="I17" s="43">
        <f t="shared" si="3"/>
        <v>-9500</v>
      </c>
      <c r="J17" s="47">
        <f t="shared" si="0"/>
        <v>81</v>
      </c>
      <c r="K17" s="81"/>
    </row>
    <row r="18" spans="1:11" ht="15">
      <c r="A18" s="16" t="s">
        <v>164</v>
      </c>
      <c r="B18" s="25" t="s">
        <v>161</v>
      </c>
      <c r="C18" s="49"/>
      <c r="D18" s="49"/>
      <c r="E18" s="49"/>
      <c r="F18" s="50">
        <f t="shared" si="3"/>
        <v>50000</v>
      </c>
      <c r="G18" s="50">
        <f t="shared" si="3"/>
        <v>41000</v>
      </c>
      <c r="H18" s="50">
        <f t="shared" si="3"/>
        <v>40500</v>
      </c>
      <c r="I18" s="50">
        <f t="shared" si="3"/>
        <v>-9500</v>
      </c>
      <c r="J18" s="47">
        <f t="shared" si="0"/>
        <v>81</v>
      </c>
      <c r="K18" s="81"/>
    </row>
    <row r="19" spans="1:11" ht="15">
      <c r="A19" s="6" t="s">
        <v>16</v>
      </c>
      <c r="B19" s="20" t="s">
        <v>161</v>
      </c>
      <c r="C19" s="20" t="s">
        <v>11</v>
      </c>
      <c r="D19" s="48"/>
      <c r="E19" s="48"/>
      <c r="F19" s="43">
        <f t="shared" si="3"/>
        <v>50000</v>
      </c>
      <c r="G19" s="43">
        <f t="shared" si="3"/>
        <v>41000</v>
      </c>
      <c r="H19" s="43">
        <f t="shared" si="3"/>
        <v>40500</v>
      </c>
      <c r="I19" s="43">
        <f t="shared" si="3"/>
        <v>-9500</v>
      </c>
      <c r="J19" s="47">
        <f t="shared" si="0"/>
        <v>81</v>
      </c>
      <c r="K19" s="81"/>
    </row>
    <row r="20" spans="1:11" ht="15">
      <c r="A20" s="9" t="s">
        <v>165</v>
      </c>
      <c r="B20" s="20" t="s">
        <v>161</v>
      </c>
      <c r="C20" s="20" t="s">
        <v>11</v>
      </c>
      <c r="D20" s="20" t="s">
        <v>11</v>
      </c>
      <c r="E20" s="48"/>
      <c r="F20" s="43">
        <f t="shared" si="3"/>
        <v>50000</v>
      </c>
      <c r="G20" s="43">
        <f t="shared" si="3"/>
        <v>41000</v>
      </c>
      <c r="H20" s="43">
        <f t="shared" si="3"/>
        <v>40500</v>
      </c>
      <c r="I20" s="43">
        <f t="shared" si="3"/>
        <v>-9500</v>
      </c>
      <c r="J20" s="47">
        <f t="shared" si="0"/>
        <v>81</v>
      </c>
      <c r="K20" s="81"/>
    </row>
    <row r="21" spans="1:11" ht="15">
      <c r="A21" s="22" t="s">
        <v>14</v>
      </c>
      <c r="B21" s="23" t="s">
        <v>161</v>
      </c>
      <c r="C21" s="23" t="s">
        <v>11</v>
      </c>
      <c r="D21" s="23" t="s">
        <v>11</v>
      </c>
      <c r="E21" s="51">
        <v>610</v>
      </c>
      <c r="F21" s="11">
        <v>50000</v>
      </c>
      <c r="G21" s="11">
        <v>41000</v>
      </c>
      <c r="H21" s="11">
        <v>40500</v>
      </c>
      <c r="I21" s="11">
        <f>H21-F21</f>
        <v>-9500</v>
      </c>
      <c r="J21" s="47">
        <f t="shared" si="0"/>
        <v>81</v>
      </c>
      <c r="K21" s="81"/>
    </row>
    <row r="22" spans="1:11" ht="31.5">
      <c r="A22" s="8" t="s">
        <v>169</v>
      </c>
      <c r="B22" s="20" t="s">
        <v>166</v>
      </c>
      <c r="C22" s="48"/>
      <c r="D22" s="48"/>
      <c r="E22" s="48"/>
      <c r="F22" s="43">
        <f>F23+F33+F28</f>
        <v>11750</v>
      </c>
      <c r="G22" s="43">
        <f>G23+G33+G28</f>
        <v>6750</v>
      </c>
      <c r="H22" s="43">
        <f>H23+H33+H28</f>
        <v>6301</v>
      </c>
      <c r="I22" s="43">
        <f>I23+I33+I28</f>
        <v>-5449</v>
      </c>
      <c r="J22" s="47">
        <f t="shared" si="0"/>
        <v>53.62553191489362</v>
      </c>
      <c r="K22" s="81"/>
    </row>
    <row r="23" spans="1:11" ht="15">
      <c r="A23" s="8" t="s">
        <v>170</v>
      </c>
      <c r="B23" s="20" t="s">
        <v>167</v>
      </c>
      <c r="C23" s="48"/>
      <c r="D23" s="48"/>
      <c r="E23" s="48"/>
      <c r="F23" s="43">
        <f aca="true" t="shared" si="4" ref="F23:I26">F24</f>
        <v>4100</v>
      </c>
      <c r="G23" s="43">
        <f t="shared" si="4"/>
        <v>100</v>
      </c>
      <c r="H23" s="43">
        <f t="shared" si="4"/>
        <v>0</v>
      </c>
      <c r="I23" s="43">
        <f t="shared" si="4"/>
        <v>-4100</v>
      </c>
      <c r="J23" s="47">
        <f t="shared" si="0"/>
        <v>0</v>
      </c>
      <c r="K23" s="81"/>
    </row>
    <row r="24" spans="1:11" ht="15">
      <c r="A24" s="16" t="s">
        <v>164</v>
      </c>
      <c r="B24" s="25" t="s">
        <v>168</v>
      </c>
      <c r="C24" s="49"/>
      <c r="D24" s="49"/>
      <c r="E24" s="49"/>
      <c r="F24" s="50">
        <f t="shared" si="4"/>
        <v>4100</v>
      </c>
      <c r="G24" s="50">
        <f t="shared" si="4"/>
        <v>100</v>
      </c>
      <c r="H24" s="50">
        <f t="shared" si="4"/>
        <v>0</v>
      </c>
      <c r="I24" s="50">
        <f t="shared" si="4"/>
        <v>-4100</v>
      </c>
      <c r="J24" s="47">
        <f t="shared" si="0"/>
        <v>0</v>
      </c>
      <c r="K24" s="81"/>
    </row>
    <row r="25" spans="1:11" ht="15">
      <c r="A25" s="6" t="s">
        <v>16</v>
      </c>
      <c r="B25" s="20" t="s">
        <v>168</v>
      </c>
      <c r="C25" s="20" t="s">
        <v>11</v>
      </c>
      <c r="D25" s="48"/>
      <c r="E25" s="48"/>
      <c r="F25" s="43">
        <f t="shared" si="4"/>
        <v>4100</v>
      </c>
      <c r="G25" s="43">
        <f t="shared" si="4"/>
        <v>100</v>
      </c>
      <c r="H25" s="43">
        <f t="shared" si="4"/>
        <v>0</v>
      </c>
      <c r="I25" s="43">
        <f t="shared" si="4"/>
        <v>-4100</v>
      </c>
      <c r="J25" s="47">
        <f t="shared" si="0"/>
        <v>0</v>
      </c>
      <c r="K25" s="81"/>
    </row>
    <row r="26" spans="1:11" ht="15">
      <c r="A26" s="9" t="s">
        <v>165</v>
      </c>
      <c r="B26" s="20" t="s">
        <v>168</v>
      </c>
      <c r="C26" s="20" t="s">
        <v>11</v>
      </c>
      <c r="D26" s="20" t="s">
        <v>11</v>
      </c>
      <c r="E26" s="48"/>
      <c r="F26" s="43">
        <f t="shared" si="4"/>
        <v>4100</v>
      </c>
      <c r="G26" s="43">
        <f t="shared" si="4"/>
        <v>100</v>
      </c>
      <c r="H26" s="43">
        <f t="shared" si="4"/>
        <v>0</v>
      </c>
      <c r="I26" s="43">
        <f t="shared" si="4"/>
        <v>-4100</v>
      </c>
      <c r="J26" s="47">
        <f t="shared" si="0"/>
        <v>0</v>
      </c>
      <c r="K26" s="81"/>
    </row>
    <row r="27" spans="1:11" ht="15">
      <c r="A27" s="22" t="s">
        <v>14</v>
      </c>
      <c r="B27" s="23" t="s">
        <v>168</v>
      </c>
      <c r="C27" s="23" t="s">
        <v>11</v>
      </c>
      <c r="D27" s="23" t="s">
        <v>11</v>
      </c>
      <c r="E27" s="51">
        <v>610</v>
      </c>
      <c r="F27" s="11">
        <v>4100</v>
      </c>
      <c r="G27" s="11">
        <v>100</v>
      </c>
      <c r="H27" s="11">
        <v>0</v>
      </c>
      <c r="I27" s="11">
        <f>H27-F27</f>
        <v>-4100</v>
      </c>
      <c r="J27" s="47">
        <f t="shared" si="0"/>
        <v>0</v>
      </c>
      <c r="K27" s="81"/>
    </row>
    <row r="28" spans="1:11" ht="15">
      <c r="A28" s="8" t="s">
        <v>358</v>
      </c>
      <c r="B28" s="20" t="s">
        <v>359</v>
      </c>
      <c r="C28" s="48"/>
      <c r="D28" s="48"/>
      <c r="E28" s="48"/>
      <c r="F28" s="43">
        <f aca="true" t="shared" si="5" ref="F28:I31">F29</f>
        <v>1000</v>
      </c>
      <c r="G28" s="43">
        <f t="shared" si="5"/>
        <v>0</v>
      </c>
      <c r="H28" s="43">
        <f t="shared" si="5"/>
        <v>0</v>
      </c>
      <c r="I28" s="43">
        <f t="shared" si="5"/>
        <v>-1000</v>
      </c>
      <c r="J28" s="47">
        <f t="shared" si="0"/>
        <v>0</v>
      </c>
      <c r="K28" s="81"/>
    </row>
    <row r="29" spans="1:11" ht="15">
      <c r="A29" s="16" t="s">
        <v>171</v>
      </c>
      <c r="B29" s="25" t="s">
        <v>360</v>
      </c>
      <c r="C29" s="49"/>
      <c r="D29" s="49"/>
      <c r="E29" s="49"/>
      <c r="F29" s="50">
        <f t="shared" si="5"/>
        <v>1000</v>
      </c>
      <c r="G29" s="50">
        <f t="shared" si="5"/>
        <v>0</v>
      </c>
      <c r="H29" s="50">
        <f t="shared" si="5"/>
        <v>0</v>
      </c>
      <c r="I29" s="50">
        <f t="shared" si="5"/>
        <v>-1000</v>
      </c>
      <c r="J29" s="47">
        <f t="shared" si="0"/>
        <v>0</v>
      </c>
      <c r="K29" s="81"/>
    </row>
    <row r="30" spans="1:11" ht="15">
      <c r="A30" s="6" t="s">
        <v>16</v>
      </c>
      <c r="B30" s="20" t="s">
        <v>360</v>
      </c>
      <c r="C30" s="20" t="s">
        <v>11</v>
      </c>
      <c r="D30" s="48"/>
      <c r="E30" s="48"/>
      <c r="F30" s="43">
        <f t="shared" si="5"/>
        <v>1000</v>
      </c>
      <c r="G30" s="43">
        <f t="shared" si="5"/>
        <v>0</v>
      </c>
      <c r="H30" s="43">
        <f t="shared" si="5"/>
        <v>0</v>
      </c>
      <c r="I30" s="43">
        <f t="shared" si="5"/>
        <v>-1000</v>
      </c>
      <c r="J30" s="47">
        <f t="shared" si="0"/>
        <v>0</v>
      </c>
      <c r="K30" s="81"/>
    </row>
    <row r="31" spans="1:11" ht="15">
      <c r="A31" s="9" t="s">
        <v>165</v>
      </c>
      <c r="B31" s="20" t="s">
        <v>360</v>
      </c>
      <c r="C31" s="20" t="s">
        <v>11</v>
      </c>
      <c r="D31" s="20" t="s">
        <v>11</v>
      </c>
      <c r="E31" s="48"/>
      <c r="F31" s="43">
        <f t="shared" si="5"/>
        <v>1000</v>
      </c>
      <c r="G31" s="43">
        <f t="shared" si="5"/>
        <v>0</v>
      </c>
      <c r="H31" s="43">
        <f t="shared" si="5"/>
        <v>0</v>
      </c>
      <c r="I31" s="43">
        <f t="shared" si="5"/>
        <v>-1000</v>
      </c>
      <c r="J31" s="47">
        <f t="shared" si="0"/>
        <v>0</v>
      </c>
      <c r="K31" s="81"/>
    </row>
    <row r="32" spans="1:11" ht="15">
      <c r="A32" s="22" t="s">
        <v>14</v>
      </c>
      <c r="B32" s="23" t="s">
        <v>360</v>
      </c>
      <c r="C32" s="23" t="s">
        <v>11</v>
      </c>
      <c r="D32" s="23" t="s">
        <v>11</v>
      </c>
      <c r="E32" s="51">
        <v>610</v>
      </c>
      <c r="F32" s="13">
        <v>1000</v>
      </c>
      <c r="G32" s="13">
        <v>0</v>
      </c>
      <c r="H32" s="13">
        <v>0</v>
      </c>
      <c r="I32" s="11">
        <f>H32-F32</f>
        <v>-1000</v>
      </c>
      <c r="J32" s="47">
        <f t="shared" si="0"/>
        <v>0</v>
      </c>
      <c r="K32" s="81"/>
    </row>
    <row r="33" spans="1:11" ht="21">
      <c r="A33" s="8" t="s">
        <v>174</v>
      </c>
      <c r="B33" s="20" t="s">
        <v>172</v>
      </c>
      <c r="C33" s="48"/>
      <c r="D33" s="48"/>
      <c r="E33" s="48"/>
      <c r="F33" s="43">
        <f aca="true" t="shared" si="6" ref="F33:I36">F34</f>
        <v>6650</v>
      </c>
      <c r="G33" s="43">
        <f t="shared" si="6"/>
        <v>6650</v>
      </c>
      <c r="H33" s="43">
        <f t="shared" si="6"/>
        <v>6301</v>
      </c>
      <c r="I33" s="43">
        <f t="shared" si="6"/>
        <v>-349</v>
      </c>
      <c r="J33" s="47">
        <f t="shared" si="0"/>
        <v>94.75187969924812</v>
      </c>
      <c r="K33" s="81"/>
    </row>
    <row r="34" spans="1:11" ht="15">
      <c r="A34" s="16" t="s">
        <v>171</v>
      </c>
      <c r="B34" s="25" t="s">
        <v>173</v>
      </c>
      <c r="C34" s="49"/>
      <c r="D34" s="49"/>
      <c r="E34" s="49"/>
      <c r="F34" s="50">
        <f t="shared" si="6"/>
        <v>6650</v>
      </c>
      <c r="G34" s="50">
        <f t="shared" si="6"/>
        <v>6650</v>
      </c>
      <c r="H34" s="50">
        <f t="shared" si="6"/>
        <v>6301</v>
      </c>
      <c r="I34" s="50">
        <f t="shared" si="6"/>
        <v>-349</v>
      </c>
      <c r="J34" s="47">
        <f t="shared" si="0"/>
        <v>94.75187969924812</v>
      </c>
      <c r="K34" s="81"/>
    </row>
    <row r="35" spans="1:11" ht="15">
      <c r="A35" s="6" t="s">
        <v>16</v>
      </c>
      <c r="B35" s="20" t="s">
        <v>173</v>
      </c>
      <c r="C35" s="20" t="s">
        <v>11</v>
      </c>
      <c r="D35" s="48"/>
      <c r="E35" s="48"/>
      <c r="F35" s="43">
        <f t="shared" si="6"/>
        <v>6650</v>
      </c>
      <c r="G35" s="43">
        <f t="shared" si="6"/>
        <v>6650</v>
      </c>
      <c r="H35" s="43">
        <f t="shared" si="6"/>
        <v>6301</v>
      </c>
      <c r="I35" s="43">
        <f t="shared" si="6"/>
        <v>-349</v>
      </c>
      <c r="J35" s="47">
        <f t="shared" si="0"/>
        <v>94.75187969924812</v>
      </c>
      <c r="K35" s="81"/>
    </row>
    <row r="36" spans="1:11" ht="15">
      <c r="A36" s="9" t="s">
        <v>165</v>
      </c>
      <c r="B36" s="20" t="s">
        <v>173</v>
      </c>
      <c r="C36" s="20" t="s">
        <v>11</v>
      </c>
      <c r="D36" s="20" t="s">
        <v>11</v>
      </c>
      <c r="E36" s="48"/>
      <c r="F36" s="43">
        <f t="shared" si="6"/>
        <v>6650</v>
      </c>
      <c r="G36" s="43">
        <f t="shared" si="6"/>
        <v>6650</v>
      </c>
      <c r="H36" s="43">
        <f t="shared" si="6"/>
        <v>6301</v>
      </c>
      <c r="I36" s="43">
        <f t="shared" si="6"/>
        <v>-349</v>
      </c>
      <c r="J36" s="47">
        <f t="shared" si="0"/>
        <v>94.75187969924812</v>
      </c>
      <c r="K36" s="81"/>
    </row>
    <row r="37" spans="1:11" ht="15">
      <c r="A37" s="22" t="s">
        <v>14</v>
      </c>
      <c r="B37" s="23" t="s">
        <v>173</v>
      </c>
      <c r="C37" s="23" t="s">
        <v>11</v>
      </c>
      <c r="D37" s="23" t="s">
        <v>11</v>
      </c>
      <c r="E37" s="51">
        <v>610</v>
      </c>
      <c r="F37" s="13">
        <v>6650</v>
      </c>
      <c r="G37" s="13">
        <v>6650</v>
      </c>
      <c r="H37" s="13">
        <v>6301</v>
      </c>
      <c r="I37" s="11">
        <f>H37-F37</f>
        <v>-349</v>
      </c>
      <c r="J37" s="47">
        <f t="shared" si="0"/>
        <v>94.75187969924812</v>
      </c>
      <c r="K37" s="81"/>
    </row>
    <row r="38" spans="1:11" ht="31.5">
      <c r="A38" s="8" t="s">
        <v>178</v>
      </c>
      <c r="B38" s="20" t="s">
        <v>175</v>
      </c>
      <c r="C38" s="48"/>
      <c r="D38" s="48"/>
      <c r="E38" s="48"/>
      <c r="F38" s="43">
        <f aca="true" t="shared" si="7" ref="F38:I42">F39</f>
        <v>7100</v>
      </c>
      <c r="G38" s="43">
        <f t="shared" si="7"/>
        <v>7100</v>
      </c>
      <c r="H38" s="43">
        <f t="shared" si="7"/>
        <v>7100</v>
      </c>
      <c r="I38" s="43">
        <f t="shared" si="7"/>
        <v>0</v>
      </c>
      <c r="J38" s="47">
        <f t="shared" si="0"/>
        <v>100</v>
      </c>
      <c r="K38" s="81"/>
    </row>
    <row r="39" spans="1:11" ht="21">
      <c r="A39" s="8" t="s">
        <v>179</v>
      </c>
      <c r="B39" s="20" t="s">
        <v>176</v>
      </c>
      <c r="C39" s="48"/>
      <c r="D39" s="48"/>
      <c r="E39" s="48"/>
      <c r="F39" s="43">
        <f t="shared" si="7"/>
        <v>7100</v>
      </c>
      <c r="G39" s="43">
        <f t="shared" si="7"/>
        <v>7100</v>
      </c>
      <c r="H39" s="43">
        <f t="shared" si="7"/>
        <v>7100</v>
      </c>
      <c r="I39" s="43">
        <f t="shared" si="7"/>
        <v>0</v>
      </c>
      <c r="J39" s="47">
        <f t="shared" si="0"/>
        <v>100</v>
      </c>
      <c r="K39" s="81"/>
    </row>
    <row r="40" spans="1:11" ht="15">
      <c r="A40" s="16" t="s">
        <v>164</v>
      </c>
      <c r="B40" s="25" t="s">
        <v>177</v>
      </c>
      <c r="C40" s="49"/>
      <c r="D40" s="49"/>
      <c r="E40" s="49"/>
      <c r="F40" s="50">
        <f t="shared" si="7"/>
        <v>7100</v>
      </c>
      <c r="G40" s="50">
        <f t="shared" si="7"/>
        <v>7100</v>
      </c>
      <c r="H40" s="50">
        <f t="shared" si="7"/>
        <v>7100</v>
      </c>
      <c r="I40" s="50">
        <f t="shared" si="7"/>
        <v>0</v>
      </c>
      <c r="J40" s="47">
        <f t="shared" si="0"/>
        <v>100</v>
      </c>
      <c r="K40" s="81"/>
    </row>
    <row r="41" spans="1:11" ht="15">
      <c r="A41" s="6" t="s">
        <v>16</v>
      </c>
      <c r="B41" s="20" t="s">
        <v>177</v>
      </c>
      <c r="C41" s="20" t="s">
        <v>11</v>
      </c>
      <c r="D41" s="48"/>
      <c r="E41" s="48"/>
      <c r="F41" s="43">
        <f t="shared" si="7"/>
        <v>7100</v>
      </c>
      <c r="G41" s="43">
        <f t="shared" si="7"/>
        <v>7100</v>
      </c>
      <c r="H41" s="43">
        <f t="shared" si="7"/>
        <v>7100</v>
      </c>
      <c r="I41" s="43">
        <f t="shared" si="7"/>
        <v>0</v>
      </c>
      <c r="J41" s="47">
        <f t="shared" si="0"/>
        <v>100</v>
      </c>
      <c r="K41" s="81"/>
    </row>
    <row r="42" spans="1:11" ht="15">
      <c r="A42" s="9" t="s">
        <v>165</v>
      </c>
      <c r="B42" s="20" t="s">
        <v>177</v>
      </c>
      <c r="C42" s="20" t="s">
        <v>11</v>
      </c>
      <c r="D42" s="20" t="s">
        <v>11</v>
      </c>
      <c r="E42" s="48"/>
      <c r="F42" s="43">
        <f t="shared" si="7"/>
        <v>7100</v>
      </c>
      <c r="G42" s="43">
        <f t="shared" si="7"/>
        <v>7100</v>
      </c>
      <c r="H42" s="43">
        <f t="shared" si="7"/>
        <v>7100</v>
      </c>
      <c r="I42" s="43">
        <f t="shared" si="7"/>
        <v>0</v>
      </c>
      <c r="J42" s="47">
        <f t="shared" si="0"/>
        <v>100</v>
      </c>
      <c r="K42" s="81"/>
    </row>
    <row r="43" spans="1:11" ht="15">
      <c r="A43" s="22" t="s">
        <v>14</v>
      </c>
      <c r="B43" s="23" t="s">
        <v>177</v>
      </c>
      <c r="C43" s="23" t="s">
        <v>11</v>
      </c>
      <c r="D43" s="23" t="s">
        <v>11</v>
      </c>
      <c r="E43" s="51">
        <v>610</v>
      </c>
      <c r="F43" s="13">
        <v>7100</v>
      </c>
      <c r="G43" s="13">
        <v>7100</v>
      </c>
      <c r="H43" s="13">
        <v>7100</v>
      </c>
      <c r="I43" s="11">
        <f>H43-F43</f>
        <v>0</v>
      </c>
      <c r="J43" s="47">
        <f t="shared" si="0"/>
        <v>100</v>
      </c>
      <c r="K43" s="81"/>
    </row>
    <row r="44" spans="1:11" ht="42">
      <c r="A44" s="8" t="s">
        <v>119</v>
      </c>
      <c r="B44" s="20" t="s">
        <v>116</v>
      </c>
      <c r="C44" s="48"/>
      <c r="D44" s="48"/>
      <c r="E44" s="48"/>
      <c r="F44" s="43">
        <f>F45+F150</f>
        <v>51105950</v>
      </c>
      <c r="G44" s="43">
        <f>G45+G150</f>
        <v>51424355.38</v>
      </c>
      <c r="H44" s="43">
        <f>H45+H150</f>
        <v>50589613.589999996</v>
      </c>
      <c r="I44" s="43">
        <f>I45+I150</f>
        <v>-516336.41000000015</v>
      </c>
      <c r="J44" s="47">
        <f t="shared" si="0"/>
        <v>98.98967456822541</v>
      </c>
      <c r="K44" s="81"/>
    </row>
    <row r="45" spans="1:11" ht="21">
      <c r="A45" s="8" t="s">
        <v>120</v>
      </c>
      <c r="B45" s="20" t="s">
        <v>117</v>
      </c>
      <c r="C45" s="48"/>
      <c r="D45" s="48"/>
      <c r="E45" s="48"/>
      <c r="F45" s="43">
        <f>F46+F50+F54+F66+F70+F78+F82+F88+F97+F102+F110+F114+F120+F132+F136+F142+F106+F58+F62+F74+F128</f>
        <v>48595050</v>
      </c>
      <c r="G45" s="43">
        <f>G46+G50+G54+G66+G70+G78+G82+G88+G97+G102+G110+G114+G120+G132+G136+G142+G106+G58+G62+G74+G128</f>
        <v>47742161.75</v>
      </c>
      <c r="H45" s="43">
        <f>H46+H50+H54+H66+H70+H78+H82+H88+H97+H102+H110+H114+H120+H132+H136+H142+H106+H58+H62+H74+H128</f>
        <v>47076001.86</v>
      </c>
      <c r="I45" s="43">
        <f>I46+I50+I54+I66+I70+I78+I82+I88+I97+I102+I110+I114+I120+I132+I136+I142+I106+I58+I62+I74+I128</f>
        <v>-1519048.1400000001</v>
      </c>
      <c r="J45" s="47">
        <f t="shared" si="0"/>
        <v>96.87406816126334</v>
      </c>
      <c r="K45" s="81"/>
    </row>
    <row r="46" spans="1:11" ht="15">
      <c r="A46" s="12" t="s">
        <v>24</v>
      </c>
      <c r="B46" s="25" t="s">
        <v>118</v>
      </c>
      <c r="C46" s="49"/>
      <c r="D46" s="49"/>
      <c r="E46" s="49"/>
      <c r="F46" s="50">
        <f aca="true" t="shared" si="8" ref="F46:I48">F47</f>
        <v>3972860</v>
      </c>
      <c r="G46" s="50">
        <f t="shared" si="8"/>
        <v>3961960</v>
      </c>
      <c r="H46" s="50">
        <f t="shared" si="8"/>
        <v>3608422.23</v>
      </c>
      <c r="I46" s="50">
        <f t="shared" si="8"/>
        <v>-364437.77</v>
      </c>
      <c r="J46" s="47">
        <f t="shared" si="0"/>
        <v>90.8268156944871</v>
      </c>
      <c r="K46" s="81"/>
    </row>
    <row r="47" spans="1:11" ht="15">
      <c r="A47" s="6" t="s">
        <v>16</v>
      </c>
      <c r="B47" s="20" t="s">
        <v>118</v>
      </c>
      <c r="C47" s="20" t="s">
        <v>11</v>
      </c>
      <c r="D47" s="48"/>
      <c r="E47" s="48"/>
      <c r="F47" s="43">
        <f t="shared" si="8"/>
        <v>3972860</v>
      </c>
      <c r="G47" s="43">
        <f t="shared" si="8"/>
        <v>3961960</v>
      </c>
      <c r="H47" s="43">
        <f t="shared" si="8"/>
        <v>3608422.23</v>
      </c>
      <c r="I47" s="43">
        <f t="shared" si="8"/>
        <v>-364437.77</v>
      </c>
      <c r="J47" s="47">
        <f t="shared" si="0"/>
        <v>90.8268156944871</v>
      </c>
      <c r="K47" s="81"/>
    </row>
    <row r="48" spans="1:11" ht="15">
      <c r="A48" s="6" t="s">
        <v>17</v>
      </c>
      <c r="B48" s="20" t="s">
        <v>118</v>
      </c>
      <c r="C48" s="20" t="s">
        <v>11</v>
      </c>
      <c r="D48" s="20" t="s">
        <v>7</v>
      </c>
      <c r="E48" s="48"/>
      <c r="F48" s="43">
        <f t="shared" si="8"/>
        <v>3972860</v>
      </c>
      <c r="G48" s="43">
        <f t="shared" si="8"/>
        <v>3961960</v>
      </c>
      <c r="H48" s="43">
        <f t="shared" si="8"/>
        <v>3608422.23</v>
      </c>
      <c r="I48" s="43">
        <f t="shared" si="8"/>
        <v>-364437.77</v>
      </c>
      <c r="J48" s="47">
        <f t="shared" si="0"/>
        <v>90.8268156944871</v>
      </c>
      <c r="K48" s="81"/>
    </row>
    <row r="49" spans="1:11" ht="15">
      <c r="A49" s="22" t="s">
        <v>15</v>
      </c>
      <c r="B49" s="23" t="s">
        <v>118</v>
      </c>
      <c r="C49" s="23" t="s">
        <v>11</v>
      </c>
      <c r="D49" s="23" t="s">
        <v>7</v>
      </c>
      <c r="E49" s="51">
        <v>620</v>
      </c>
      <c r="F49" s="11">
        <v>3972860</v>
      </c>
      <c r="G49" s="11">
        <v>3961960</v>
      </c>
      <c r="H49" s="11">
        <v>3608422.23</v>
      </c>
      <c r="I49" s="11">
        <f>H49-F49</f>
        <v>-364437.77</v>
      </c>
      <c r="J49" s="47">
        <f t="shared" si="0"/>
        <v>90.8268156944871</v>
      </c>
      <c r="K49" s="81"/>
    </row>
    <row r="50" spans="1:11" ht="21">
      <c r="A50" s="12" t="s">
        <v>25</v>
      </c>
      <c r="B50" s="25" t="s">
        <v>135</v>
      </c>
      <c r="C50" s="25"/>
      <c r="D50" s="25"/>
      <c r="E50" s="49"/>
      <c r="F50" s="50">
        <f aca="true" t="shared" si="9" ref="F50:I52">F51</f>
        <v>2710090</v>
      </c>
      <c r="G50" s="50">
        <f t="shared" si="9"/>
        <v>2577777.86</v>
      </c>
      <c r="H50" s="50">
        <f t="shared" si="9"/>
        <v>2316895.21</v>
      </c>
      <c r="I50" s="50">
        <f t="shared" si="9"/>
        <v>-393194.79000000004</v>
      </c>
      <c r="J50" s="47">
        <f t="shared" si="0"/>
        <v>85.49144899246889</v>
      </c>
      <c r="K50" s="81"/>
    </row>
    <row r="51" spans="1:11" ht="15">
      <c r="A51" s="6" t="s">
        <v>16</v>
      </c>
      <c r="B51" s="20" t="s">
        <v>135</v>
      </c>
      <c r="C51" s="20" t="s">
        <v>11</v>
      </c>
      <c r="D51" s="48"/>
      <c r="E51" s="48"/>
      <c r="F51" s="43">
        <f t="shared" si="9"/>
        <v>2710090</v>
      </c>
      <c r="G51" s="43">
        <f t="shared" si="9"/>
        <v>2577777.86</v>
      </c>
      <c r="H51" s="43">
        <f t="shared" si="9"/>
        <v>2316895.21</v>
      </c>
      <c r="I51" s="43">
        <f t="shared" si="9"/>
        <v>-393194.79000000004</v>
      </c>
      <c r="J51" s="47">
        <f t="shared" si="0"/>
        <v>85.49144899246889</v>
      </c>
      <c r="K51" s="81"/>
    </row>
    <row r="52" spans="1:11" ht="15">
      <c r="A52" s="9" t="s">
        <v>18</v>
      </c>
      <c r="B52" s="20" t="s">
        <v>135</v>
      </c>
      <c r="C52" s="20" t="s">
        <v>11</v>
      </c>
      <c r="D52" s="20" t="s">
        <v>12</v>
      </c>
      <c r="E52" s="48"/>
      <c r="F52" s="43">
        <f t="shared" si="9"/>
        <v>2710090</v>
      </c>
      <c r="G52" s="43">
        <f t="shared" si="9"/>
        <v>2577777.86</v>
      </c>
      <c r="H52" s="43">
        <f t="shared" si="9"/>
        <v>2316895.21</v>
      </c>
      <c r="I52" s="43">
        <f t="shared" si="9"/>
        <v>-393194.79000000004</v>
      </c>
      <c r="J52" s="47">
        <f t="shared" si="0"/>
        <v>85.49144899246889</v>
      </c>
      <c r="K52" s="81"/>
    </row>
    <row r="53" spans="1:11" ht="15">
      <c r="A53" s="22" t="s">
        <v>15</v>
      </c>
      <c r="B53" s="23" t="s">
        <v>135</v>
      </c>
      <c r="C53" s="23" t="s">
        <v>11</v>
      </c>
      <c r="D53" s="23" t="s">
        <v>12</v>
      </c>
      <c r="E53" s="51">
        <v>620</v>
      </c>
      <c r="F53" s="11">
        <v>2710090</v>
      </c>
      <c r="G53" s="11">
        <v>2577777.86</v>
      </c>
      <c r="H53" s="11">
        <v>2316895.21</v>
      </c>
      <c r="I53" s="11">
        <f>H53-F53</f>
        <v>-393194.79000000004</v>
      </c>
      <c r="J53" s="47">
        <f t="shared" si="0"/>
        <v>85.49144899246889</v>
      </c>
      <c r="K53" s="81"/>
    </row>
    <row r="54" spans="1:11" ht="15">
      <c r="A54" s="12" t="s">
        <v>137</v>
      </c>
      <c r="B54" s="25" t="s">
        <v>136</v>
      </c>
      <c r="C54" s="25"/>
      <c r="D54" s="25"/>
      <c r="E54" s="49"/>
      <c r="F54" s="50">
        <f aca="true" t="shared" si="10" ref="F54:I56">F55</f>
        <v>779300</v>
      </c>
      <c r="G54" s="50">
        <f t="shared" si="10"/>
        <v>766300</v>
      </c>
      <c r="H54" s="50">
        <f t="shared" si="10"/>
        <v>718492.92</v>
      </c>
      <c r="I54" s="50">
        <f t="shared" si="10"/>
        <v>-60807.07999999996</v>
      </c>
      <c r="J54" s="47">
        <f t="shared" si="0"/>
        <v>92.19721801616836</v>
      </c>
      <c r="K54" s="81"/>
    </row>
    <row r="55" spans="1:11" ht="15">
      <c r="A55" s="6" t="s">
        <v>16</v>
      </c>
      <c r="B55" s="20" t="s">
        <v>136</v>
      </c>
      <c r="C55" s="20" t="s">
        <v>11</v>
      </c>
      <c r="D55" s="48"/>
      <c r="E55" s="48"/>
      <c r="F55" s="43">
        <f t="shared" si="10"/>
        <v>779300</v>
      </c>
      <c r="G55" s="43">
        <f t="shared" si="10"/>
        <v>766300</v>
      </c>
      <c r="H55" s="43">
        <f t="shared" si="10"/>
        <v>718492.92</v>
      </c>
      <c r="I55" s="43">
        <f t="shared" si="10"/>
        <v>-60807.07999999996</v>
      </c>
      <c r="J55" s="47">
        <f t="shared" si="0"/>
        <v>92.19721801616836</v>
      </c>
      <c r="K55" s="81"/>
    </row>
    <row r="56" spans="1:11" ht="15">
      <c r="A56" s="9" t="s">
        <v>18</v>
      </c>
      <c r="B56" s="20" t="s">
        <v>136</v>
      </c>
      <c r="C56" s="20" t="s">
        <v>11</v>
      </c>
      <c r="D56" s="20" t="s">
        <v>12</v>
      </c>
      <c r="E56" s="48"/>
      <c r="F56" s="43">
        <f t="shared" si="10"/>
        <v>779300</v>
      </c>
      <c r="G56" s="43">
        <f t="shared" si="10"/>
        <v>766300</v>
      </c>
      <c r="H56" s="43">
        <f t="shared" si="10"/>
        <v>718492.92</v>
      </c>
      <c r="I56" s="43">
        <f t="shared" si="10"/>
        <v>-60807.07999999996</v>
      </c>
      <c r="J56" s="47">
        <f t="shared" si="0"/>
        <v>92.19721801616836</v>
      </c>
      <c r="K56" s="81"/>
    </row>
    <row r="57" spans="1:11" ht="15">
      <c r="A57" s="22" t="s">
        <v>15</v>
      </c>
      <c r="B57" s="23" t="s">
        <v>136</v>
      </c>
      <c r="C57" s="23" t="s">
        <v>11</v>
      </c>
      <c r="D57" s="23" t="s">
        <v>12</v>
      </c>
      <c r="E57" s="51">
        <v>620</v>
      </c>
      <c r="F57" s="11">
        <v>779300</v>
      </c>
      <c r="G57" s="11">
        <v>766300</v>
      </c>
      <c r="H57" s="11">
        <v>718492.92</v>
      </c>
      <c r="I57" s="11">
        <f>H57-F57</f>
        <v>-60807.07999999996</v>
      </c>
      <c r="J57" s="47">
        <f t="shared" si="0"/>
        <v>92.19721801616836</v>
      </c>
      <c r="K57" s="81"/>
    </row>
    <row r="58" spans="1:11" ht="15">
      <c r="A58" s="12" t="s">
        <v>361</v>
      </c>
      <c r="B58" s="25" t="s">
        <v>362</v>
      </c>
      <c r="C58" s="49"/>
      <c r="D58" s="49"/>
      <c r="E58" s="49"/>
      <c r="F58" s="50">
        <f aca="true" t="shared" si="11" ref="F58:I60">F59</f>
        <v>13300</v>
      </c>
      <c r="G58" s="50">
        <f t="shared" si="11"/>
        <v>0</v>
      </c>
      <c r="H58" s="50">
        <f t="shared" si="11"/>
        <v>0</v>
      </c>
      <c r="I58" s="50">
        <f t="shared" si="11"/>
        <v>-13300</v>
      </c>
      <c r="J58" s="47">
        <f t="shared" si="0"/>
        <v>0</v>
      </c>
      <c r="K58" s="81"/>
    </row>
    <row r="59" spans="1:11" ht="15">
      <c r="A59" s="6" t="s">
        <v>16</v>
      </c>
      <c r="B59" s="20" t="s">
        <v>362</v>
      </c>
      <c r="C59" s="20" t="s">
        <v>11</v>
      </c>
      <c r="D59" s="48"/>
      <c r="E59" s="48"/>
      <c r="F59" s="43">
        <f t="shared" si="11"/>
        <v>13300</v>
      </c>
      <c r="G59" s="43">
        <f t="shared" si="11"/>
        <v>0</v>
      </c>
      <c r="H59" s="43">
        <f t="shared" si="11"/>
        <v>0</v>
      </c>
      <c r="I59" s="43">
        <f t="shared" si="11"/>
        <v>-13300</v>
      </c>
      <c r="J59" s="47">
        <f t="shared" si="0"/>
        <v>0</v>
      </c>
      <c r="K59" s="81"/>
    </row>
    <row r="60" spans="1:11" ht="15">
      <c r="A60" s="6" t="s">
        <v>17</v>
      </c>
      <c r="B60" s="20" t="s">
        <v>362</v>
      </c>
      <c r="C60" s="20" t="s">
        <v>11</v>
      </c>
      <c r="D60" s="20" t="s">
        <v>7</v>
      </c>
      <c r="E60" s="48"/>
      <c r="F60" s="43">
        <f t="shared" si="11"/>
        <v>13300</v>
      </c>
      <c r="G60" s="43">
        <f t="shared" si="11"/>
        <v>0</v>
      </c>
      <c r="H60" s="43">
        <f t="shared" si="11"/>
        <v>0</v>
      </c>
      <c r="I60" s="43">
        <f t="shared" si="11"/>
        <v>-13300</v>
      </c>
      <c r="J60" s="47">
        <f t="shared" si="0"/>
        <v>0</v>
      </c>
      <c r="K60" s="81"/>
    </row>
    <row r="61" spans="1:11" ht="15">
      <c r="A61" s="22" t="s">
        <v>15</v>
      </c>
      <c r="B61" s="23" t="s">
        <v>362</v>
      </c>
      <c r="C61" s="23" t="s">
        <v>11</v>
      </c>
      <c r="D61" s="23" t="s">
        <v>7</v>
      </c>
      <c r="E61" s="51">
        <v>620</v>
      </c>
      <c r="F61" s="11">
        <v>13300</v>
      </c>
      <c r="G61" s="11">
        <v>0</v>
      </c>
      <c r="H61" s="11">
        <v>0</v>
      </c>
      <c r="I61" s="11">
        <f>H61-F61</f>
        <v>-13300</v>
      </c>
      <c r="J61" s="47">
        <f t="shared" si="0"/>
        <v>0</v>
      </c>
      <c r="K61" s="81"/>
    </row>
    <row r="62" spans="1:11" ht="21.75">
      <c r="A62" s="26" t="s">
        <v>363</v>
      </c>
      <c r="B62" s="25" t="s">
        <v>364</v>
      </c>
      <c r="C62" s="25"/>
      <c r="D62" s="25"/>
      <c r="E62" s="49"/>
      <c r="F62" s="50">
        <f aca="true" t="shared" si="12" ref="F62:I64">F63</f>
        <v>28300</v>
      </c>
      <c r="G62" s="50">
        <f t="shared" si="12"/>
        <v>0</v>
      </c>
      <c r="H62" s="50">
        <f t="shared" si="12"/>
        <v>0</v>
      </c>
      <c r="I62" s="50">
        <f t="shared" si="12"/>
        <v>-28300</v>
      </c>
      <c r="J62" s="47">
        <f t="shared" si="0"/>
        <v>0</v>
      </c>
      <c r="K62" s="81"/>
    </row>
    <row r="63" spans="1:11" ht="15">
      <c r="A63" s="6" t="s">
        <v>16</v>
      </c>
      <c r="B63" s="20" t="s">
        <v>364</v>
      </c>
      <c r="C63" s="20" t="s">
        <v>11</v>
      </c>
      <c r="D63" s="48"/>
      <c r="E63" s="48"/>
      <c r="F63" s="43">
        <f t="shared" si="12"/>
        <v>28300</v>
      </c>
      <c r="G63" s="43">
        <f t="shared" si="12"/>
        <v>0</v>
      </c>
      <c r="H63" s="43">
        <f t="shared" si="12"/>
        <v>0</v>
      </c>
      <c r="I63" s="43">
        <f t="shared" si="12"/>
        <v>-28300</v>
      </c>
      <c r="J63" s="47">
        <f t="shared" si="0"/>
        <v>0</v>
      </c>
      <c r="K63" s="81"/>
    </row>
    <row r="64" spans="1:11" ht="15">
      <c r="A64" s="9" t="s">
        <v>18</v>
      </c>
      <c r="B64" s="20" t="s">
        <v>364</v>
      </c>
      <c r="C64" s="20" t="s">
        <v>11</v>
      </c>
      <c r="D64" s="20" t="s">
        <v>12</v>
      </c>
      <c r="E64" s="48"/>
      <c r="F64" s="43">
        <f t="shared" si="12"/>
        <v>28300</v>
      </c>
      <c r="G64" s="43">
        <f t="shared" si="12"/>
        <v>0</v>
      </c>
      <c r="H64" s="43">
        <f t="shared" si="12"/>
        <v>0</v>
      </c>
      <c r="I64" s="43">
        <f t="shared" si="12"/>
        <v>-28300</v>
      </c>
      <c r="J64" s="47">
        <f t="shared" si="0"/>
        <v>0</v>
      </c>
      <c r="K64" s="81"/>
    </row>
    <row r="65" spans="1:11" ht="15">
      <c r="A65" s="22" t="s">
        <v>15</v>
      </c>
      <c r="B65" s="23" t="s">
        <v>364</v>
      </c>
      <c r="C65" s="23" t="s">
        <v>11</v>
      </c>
      <c r="D65" s="23" t="s">
        <v>12</v>
      </c>
      <c r="E65" s="51">
        <v>620</v>
      </c>
      <c r="F65" s="11">
        <v>28300</v>
      </c>
      <c r="G65" s="11">
        <v>0</v>
      </c>
      <c r="H65" s="11">
        <v>0</v>
      </c>
      <c r="I65" s="11">
        <f>H65-F65</f>
        <v>-28300</v>
      </c>
      <c r="J65" s="47">
        <f t="shared" si="0"/>
        <v>0</v>
      </c>
      <c r="K65" s="81"/>
    </row>
    <row r="66" spans="1:11" s="4" customFormat="1" ht="15">
      <c r="A66" s="12" t="s">
        <v>26</v>
      </c>
      <c r="B66" s="25" t="s">
        <v>121</v>
      </c>
      <c r="C66" s="49"/>
      <c r="D66" s="49"/>
      <c r="E66" s="49"/>
      <c r="F66" s="50">
        <f aca="true" t="shared" si="13" ref="F66:I68">F67</f>
        <v>18800</v>
      </c>
      <c r="G66" s="50">
        <f t="shared" si="13"/>
        <v>18800</v>
      </c>
      <c r="H66" s="50">
        <f t="shared" si="13"/>
        <v>18800</v>
      </c>
      <c r="I66" s="50">
        <f t="shared" si="13"/>
        <v>0</v>
      </c>
      <c r="J66" s="47">
        <f t="shared" si="0"/>
        <v>100</v>
      </c>
      <c r="K66" s="81"/>
    </row>
    <row r="67" spans="1:11" s="4" customFormat="1" ht="15">
      <c r="A67" s="6" t="s">
        <v>16</v>
      </c>
      <c r="B67" s="20" t="s">
        <v>121</v>
      </c>
      <c r="C67" s="20" t="s">
        <v>11</v>
      </c>
      <c r="D67" s="48"/>
      <c r="E67" s="48"/>
      <c r="F67" s="43">
        <f t="shared" si="13"/>
        <v>18800</v>
      </c>
      <c r="G67" s="43">
        <f t="shared" si="13"/>
        <v>18800</v>
      </c>
      <c r="H67" s="43">
        <f t="shared" si="13"/>
        <v>18800</v>
      </c>
      <c r="I67" s="43">
        <f t="shared" si="13"/>
        <v>0</v>
      </c>
      <c r="J67" s="47">
        <f t="shared" si="0"/>
        <v>100</v>
      </c>
      <c r="K67" s="81"/>
    </row>
    <row r="68" spans="1:11" s="4" customFormat="1" ht="15">
      <c r="A68" s="6" t="s">
        <v>17</v>
      </c>
      <c r="B68" s="20" t="s">
        <v>121</v>
      </c>
      <c r="C68" s="20" t="s">
        <v>11</v>
      </c>
      <c r="D68" s="20" t="s">
        <v>7</v>
      </c>
      <c r="E68" s="48"/>
      <c r="F68" s="43">
        <f t="shared" si="13"/>
        <v>18800</v>
      </c>
      <c r="G68" s="43">
        <f t="shared" si="13"/>
        <v>18800</v>
      </c>
      <c r="H68" s="43">
        <f t="shared" si="13"/>
        <v>18800</v>
      </c>
      <c r="I68" s="43">
        <f t="shared" si="13"/>
        <v>0</v>
      </c>
      <c r="J68" s="47">
        <f t="shared" si="0"/>
        <v>100</v>
      </c>
      <c r="K68" s="81"/>
    </row>
    <row r="69" spans="1:11" s="4" customFormat="1" ht="15">
      <c r="A69" s="22" t="s">
        <v>15</v>
      </c>
      <c r="B69" s="23" t="s">
        <v>121</v>
      </c>
      <c r="C69" s="23" t="s">
        <v>11</v>
      </c>
      <c r="D69" s="23" t="s">
        <v>7</v>
      </c>
      <c r="E69" s="51">
        <v>620</v>
      </c>
      <c r="F69" s="11">
        <v>18800</v>
      </c>
      <c r="G69" s="11">
        <v>18800</v>
      </c>
      <c r="H69" s="11">
        <v>18800</v>
      </c>
      <c r="I69" s="11">
        <f>H69-F69</f>
        <v>0</v>
      </c>
      <c r="J69" s="47">
        <f t="shared" si="0"/>
        <v>100</v>
      </c>
      <c r="K69" s="81"/>
    </row>
    <row r="70" spans="1:11" s="4" customFormat="1" ht="21.75">
      <c r="A70" s="26" t="s">
        <v>139</v>
      </c>
      <c r="B70" s="25" t="s">
        <v>138</v>
      </c>
      <c r="C70" s="25"/>
      <c r="D70" s="25"/>
      <c r="E70" s="49"/>
      <c r="F70" s="50">
        <f aca="true" t="shared" si="14" ref="F70:I72">F71</f>
        <v>66700</v>
      </c>
      <c r="G70" s="50">
        <f t="shared" si="14"/>
        <v>1402700</v>
      </c>
      <c r="H70" s="50">
        <f t="shared" si="14"/>
        <v>1402700</v>
      </c>
      <c r="I70" s="50">
        <f t="shared" si="14"/>
        <v>1336000</v>
      </c>
      <c r="J70" s="47">
        <f aca="true" t="shared" si="15" ref="J70:J133">H70/F70*100</f>
        <v>2102.9985007496252</v>
      </c>
      <c r="K70" s="81"/>
    </row>
    <row r="71" spans="1:11" s="4" customFormat="1" ht="15">
      <c r="A71" s="6" t="s">
        <v>16</v>
      </c>
      <c r="B71" s="20" t="s">
        <v>138</v>
      </c>
      <c r="C71" s="20" t="s">
        <v>11</v>
      </c>
      <c r="D71" s="48"/>
      <c r="E71" s="48"/>
      <c r="F71" s="43">
        <f t="shared" si="14"/>
        <v>66700</v>
      </c>
      <c r="G71" s="43">
        <f t="shared" si="14"/>
        <v>1402700</v>
      </c>
      <c r="H71" s="43">
        <f t="shared" si="14"/>
        <v>1402700</v>
      </c>
      <c r="I71" s="43">
        <f t="shared" si="14"/>
        <v>1336000</v>
      </c>
      <c r="J71" s="47">
        <f t="shared" si="15"/>
        <v>2102.9985007496252</v>
      </c>
      <c r="K71" s="81"/>
    </row>
    <row r="72" spans="1:11" s="4" customFormat="1" ht="15">
      <c r="A72" s="9" t="s">
        <v>18</v>
      </c>
      <c r="B72" s="20" t="s">
        <v>138</v>
      </c>
      <c r="C72" s="20" t="s">
        <v>11</v>
      </c>
      <c r="D72" s="20" t="s">
        <v>12</v>
      </c>
      <c r="E72" s="48"/>
      <c r="F72" s="43">
        <f t="shared" si="14"/>
        <v>66700</v>
      </c>
      <c r="G72" s="43">
        <f t="shared" si="14"/>
        <v>1402700</v>
      </c>
      <c r="H72" s="43">
        <f t="shared" si="14"/>
        <v>1402700</v>
      </c>
      <c r="I72" s="43">
        <f t="shared" si="14"/>
        <v>1336000</v>
      </c>
      <c r="J72" s="47">
        <f t="shared" si="15"/>
        <v>2102.9985007496252</v>
      </c>
      <c r="K72" s="81"/>
    </row>
    <row r="73" spans="1:11" s="4" customFormat="1" ht="15">
      <c r="A73" s="22" t="s">
        <v>15</v>
      </c>
      <c r="B73" s="23" t="s">
        <v>138</v>
      </c>
      <c r="C73" s="23" t="s">
        <v>11</v>
      </c>
      <c r="D73" s="23" t="s">
        <v>12</v>
      </c>
      <c r="E73" s="51">
        <v>620</v>
      </c>
      <c r="F73" s="11">
        <v>66700</v>
      </c>
      <c r="G73" s="11">
        <v>1402700</v>
      </c>
      <c r="H73" s="11">
        <v>1402700</v>
      </c>
      <c r="I73" s="11">
        <f>H73-F73</f>
        <v>1336000</v>
      </c>
      <c r="J73" s="47">
        <f t="shared" si="15"/>
        <v>2102.9985007496252</v>
      </c>
      <c r="K73" s="81"/>
    </row>
    <row r="74" spans="1:11" s="4" customFormat="1" ht="31.5">
      <c r="A74" s="12" t="s">
        <v>365</v>
      </c>
      <c r="B74" s="36" t="s">
        <v>366</v>
      </c>
      <c r="C74" s="25"/>
      <c r="D74" s="25"/>
      <c r="E74" s="49"/>
      <c r="F74" s="50">
        <f aca="true" t="shared" si="16" ref="F74:I76">F75</f>
        <v>46400</v>
      </c>
      <c r="G74" s="50">
        <f t="shared" si="16"/>
        <v>0</v>
      </c>
      <c r="H74" s="50">
        <f t="shared" si="16"/>
        <v>0</v>
      </c>
      <c r="I74" s="50">
        <f t="shared" si="16"/>
        <v>-46400</v>
      </c>
      <c r="J74" s="47">
        <f t="shared" si="15"/>
        <v>0</v>
      </c>
      <c r="K74" s="81"/>
    </row>
    <row r="75" spans="1:11" s="4" customFormat="1" ht="15">
      <c r="A75" s="9" t="s">
        <v>241</v>
      </c>
      <c r="B75" s="33" t="s">
        <v>366</v>
      </c>
      <c r="C75" s="20" t="s">
        <v>240</v>
      </c>
      <c r="D75" s="20"/>
      <c r="E75" s="48"/>
      <c r="F75" s="43">
        <f t="shared" si="16"/>
        <v>46400</v>
      </c>
      <c r="G75" s="43">
        <f t="shared" si="16"/>
        <v>0</v>
      </c>
      <c r="H75" s="43">
        <f t="shared" si="16"/>
        <v>0</v>
      </c>
      <c r="I75" s="43">
        <f t="shared" si="16"/>
        <v>-46400</v>
      </c>
      <c r="J75" s="47">
        <f t="shared" si="15"/>
        <v>0</v>
      </c>
      <c r="K75" s="81"/>
    </row>
    <row r="76" spans="1:11" s="4" customFormat="1" ht="15">
      <c r="A76" s="8" t="s">
        <v>252</v>
      </c>
      <c r="B76" s="33" t="s">
        <v>366</v>
      </c>
      <c r="C76" s="20" t="s">
        <v>240</v>
      </c>
      <c r="D76" s="20" t="s">
        <v>8</v>
      </c>
      <c r="E76" s="48"/>
      <c r="F76" s="43">
        <f t="shared" si="16"/>
        <v>46400</v>
      </c>
      <c r="G76" s="43">
        <f t="shared" si="16"/>
        <v>0</v>
      </c>
      <c r="H76" s="43">
        <f t="shared" si="16"/>
        <v>0</v>
      </c>
      <c r="I76" s="43">
        <f t="shared" si="16"/>
        <v>-46400</v>
      </c>
      <c r="J76" s="47">
        <f t="shared" si="15"/>
        <v>0</v>
      </c>
      <c r="K76" s="81"/>
    </row>
    <row r="77" spans="1:11" s="4" customFormat="1" ht="15">
      <c r="A77" s="21" t="s">
        <v>367</v>
      </c>
      <c r="B77" s="35" t="s">
        <v>366</v>
      </c>
      <c r="C77" s="23" t="s">
        <v>240</v>
      </c>
      <c r="D77" s="23" t="s">
        <v>8</v>
      </c>
      <c r="E77" s="51">
        <v>410</v>
      </c>
      <c r="F77" s="11">
        <v>46400</v>
      </c>
      <c r="G77" s="11">
        <v>0</v>
      </c>
      <c r="H77" s="11">
        <v>0</v>
      </c>
      <c r="I77" s="11">
        <f>H77-F77</f>
        <v>-46400</v>
      </c>
      <c r="J77" s="47">
        <f t="shared" si="15"/>
        <v>0</v>
      </c>
      <c r="K77" s="81"/>
    </row>
    <row r="78" spans="1:11" s="4" customFormat="1" ht="31.5">
      <c r="A78" s="12" t="s">
        <v>251</v>
      </c>
      <c r="B78" s="36" t="s">
        <v>250</v>
      </c>
      <c r="C78" s="25"/>
      <c r="D78" s="25"/>
      <c r="E78" s="49"/>
      <c r="F78" s="50">
        <f aca="true" t="shared" si="17" ref="F78:I80">F79</f>
        <v>306800</v>
      </c>
      <c r="G78" s="50">
        <f t="shared" si="17"/>
        <v>242000</v>
      </c>
      <c r="H78" s="50">
        <f t="shared" si="17"/>
        <v>242000</v>
      </c>
      <c r="I78" s="50">
        <f t="shared" si="17"/>
        <v>-64800</v>
      </c>
      <c r="J78" s="47">
        <f t="shared" si="15"/>
        <v>78.8787483702738</v>
      </c>
      <c r="K78" s="81"/>
    </row>
    <row r="79" spans="1:11" s="4" customFormat="1" ht="15">
      <c r="A79" s="9" t="s">
        <v>241</v>
      </c>
      <c r="B79" s="33" t="s">
        <v>250</v>
      </c>
      <c r="C79" s="20" t="s">
        <v>240</v>
      </c>
      <c r="D79" s="20"/>
      <c r="E79" s="48"/>
      <c r="F79" s="43">
        <f t="shared" si="17"/>
        <v>306800</v>
      </c>
      <c r="G79" s="43">
        <f t="shared" si="17"/>
        <v>242000</v>
      </c>
      <c r="H79" s="43">
        <f t="shared" si="17"/>
        <v>242000</v>
      </c>
      <c r="I79" s="43">
        <f t="shared" si="17"/>
        <v>-64800</v>
      </c>
      <c r="J79" s="47">
        <f t="shared" si="15"/>
        <v>78.8787483702738</v>
      </c>
      <c r="K79" s="81"/>
    </row>
    <row r="80" spans="1:11" s="4" customFormat="1" ht="15">
      <c r="A80" s="8" t="s">
        <v>252</v>
      </c>
      <c r="B80" s="33" t="s">
        <v>250</v>
      </c>
      <c r="C80" s="20" t="s">
        <v>240</v>
      </c>
      <c r="D80" s="20" t="s">
        <v>8</v>
      </c>
      <c r="E80" s="48"/>
      <c r="F80" s="43">
        <f t="shared" si="17"/>
        <v>306800</v>
      </c>
      <c r="G80" s="43">
        <f t="shared" si="17"/>
        <v>242000</v>
      </c>
      <c r="H80" s="43">
        <f t="shared" si="17"/>
        <v>242000</v>
      </c>
      <c r="I80" s="43">
        <f t="shared" si="17"/>
        <v>-64800</v>
      </c>
      <c r="J80" s="47">
        <f t="shared" si="15"/>
        <v>78.8787483702738</v>
      </c>
      <c r="K80" s="81"/>
    </row>
    <row r="81" spans="1:11" s="4" customFormat="1" ht="15">
      <c r="A81" s="21" t="s">
        <v>242</v>
      </c>
      <c r="B81" s="35" t="s">
        <v>250</v>
      </c>
      <c r="C81" s="23" t="s">
        <v>240</v>
      </c>
      <c r="D81" s="23" t="s">
        <v>8</v>
      </c>
      <c r="E81" s="51">
        <v>310</v>
      </c>
      <c r="F81" s="11">
        <v>306800</v>
      </c>
      <c r="G81" s="11">
        <v>242000</v>
      </c>
      <c r="H81" s="11">
        <v>242000</v>
      </c>
      <c r="I81" s="11">
        <f>H81-F81</f>
        <v>-64800</v>
      </c>
      <c r="J81" s="47">
        <f t="shared" si="15"/>
        <v>78.8787483702738</v>
      </c>
      <c r="K81" s="81"/>
    </row>
    <row r="82" spans="1:11" s="4" customFormat="1" ht="157.5">
      <c r="A82" s="37" t="s">
        <v>123</v>
      </c>
      <c r="B82" s="25" t="s">
        <v>122</v>
      </c>
      <c r="C82" s="49"/>
      <c r="D82" s="49"/>
      <c r="E82" s="49"/>
      <c r="F82" s="50">
        <f>F83</f>
        <v>21748900</v>
      </c>
      <c r="G82" s="50">
        <f>G83</f>
        <v>20676500</v>
      </c>
      <c r="H82" s="50">
        <f>H83</f>
        <v>20676500</v>
      </c>
      <c r="I82" s="50">
        <f>I83</f>
        <v>-1072400</v>
      </c>
      <c r="J82" s="47">
        <f t="shared" si="15"/>
        <v>95.06917591234499</v>
      </c>
      <c r="K82" s="81"/>
    </row>
    <row r="83" spans="1:11" s="4" customFormat="1" ht="15">
      <c r="A83" s="6" t="s">
        <v>16</v>
      </c>
      <c r="B83" s="20" t="s">
        <v>122</v>
      </c>
      <c r="C83" s="20" t="s">
        <v>11</v>
      </c>
      <c r="D83" s="48"/>
      <c r="E83" s="48"/>
      <c r="F83" s="43">
        <f>F84+F86</f>
        <v>21748900</v>
      </c>
      <c r="G83" s="43">
        <f>G84+G86</f>
        <v>20676500</v>
      </c>
      <c r="H83" s="43">
        <f>H84+H86</f>
        <v>20676500</v>
      </c>
      <c r="I83" s="43">
        <f>I84+I86</f>
        <v>-1072400</v>
      </c>
      <c r="J83" s="47">
        <f t="shared" si="15"/>
        <v>95.06917591234499</v>
      </c>
      <c r="K83" s="81"/>
    </row>
    <row r="84" spans="1:11" s="4" customFormat="1" ht="15">
      <c r="A84" s="6" t="s">
        <v>17</v>
      </c>
      <c r="B84" s="20" t="s">
        <v>122</v>
      </c>
      <c r="C84" s="20" t="s">
        <v>11</v>
      </c>
      <c r="D84" s="20" t="s">
        <v>7</v>
      </c>
      <c r="E84" s="48"/>
      <c r="F84" s="43">
        <f>F85</f>
        <v>7774900</v>
      </c>
      <c r="G84" s="43">
        <f>G85</f>
        <v>6602500</v>
      </c>
      <c r="H84" s="43">
        <f>H85</f>
        <v>6602500</v>
      </c>
      <c r="I84" s="43">
        <f>I85</f>
        <v>-1172400</v>
      </c>
      <c r="J84" s="47">
        <f t="shared" si="15"/>
        <v>84.9207063756447</v>
      </c>
      <c r="K84" s="81"/>
    </row>
    <row r="85" spans="1:11" s="4" customFormat="1" ht="15">
      <c r="A85" s="22" t="s">
        <v>15</v>
      </c>
      <c r="B85" s="23" t="s">
        <v>122</v>
      </c>
      <c r="C85" s="23" t="s">
        <v>11</v>
      </c>
      <c r="D85" s="23" t="s">
        <v>7</v>
      </c>
      <c r="E85" s="51">
        <v>620</v>
      </c>
      <c r="F85" s="11">
        <v>7774900</v>
      </c>
      <c r="G85" s="11">
        <v>6602500</v>
      </c>
      <c r="H85" s="11">
        <v>6602500</v>
      </c>
      <c r="I85" s="11">
        <f>H85-F85</f>
        <v>-1172400</v>
      </c>
      <c r="J85" s="47">
        <f t="shared" si="15"/>
        <v>84.9207063756447</v>
      </c>
      <c r="K85" s="81"/>
    </row>
    <row r="86" spans="1:11" s="4" customFormat="1" ht="15">
      <c r="A86" s="9" t="s">
        <v>18</v>
      </c>
      <c r="B86" s="20" t="s">
        <v>122</v>
      </c>
      <c r="C86" s="20" t="s">
        <v>11</v>
      </c>
      <c r="D86" s="20" t="s">
        <v>12</v>
      </c>
      <c r="E86" s="48"/>
      <c r="F86" s="5">
        <f>F87</f>
        <v>13974000</v>
      </c>
      <c r="G86" s="5">
        <f>G87</f>
        <v>14074000</v>
      </c>
      <c r="H86" s="5">
        <f>H87</f>
        <v>14074000</v>
      </c>
      <c r="I86" s="5">
        <f>I87</f>
        <v>100000</v>
      </c>
      <c r="J86" s="47">
        <f t="shared" si="15"/>
        <v>100.71561471303849</v>
      </c>
      <c r="K86" s="81"/>
    </row>
    <row r="87" spans="1:11" s="4" customFormat="1" ht="15">
      <c r="A87" s="22" t="s">
        <v>15</v>
      </c>
      <c r="B87" s="23" t="s">
        <v>122</v>
      </c>
      <c r="C87" s="23" t="s">
        <v>11</v>
      </c>
      <c r="D87" s="23" t="s">
        <v>12</v>
      </c>
      <c r="E87" s="51">
        <v>620</v>
      </c>
      <c r="F87" s="11">
        <v>13974000</v>
      </c>
      <c r="G87" s="11">
        <v>14074000</v>
      </c>
      <c r="H87" s="11">
        <v>14074000</v>
      </c>
      <c r="I87" s="11">
        <f>H87-F87</f>
        <v>100000</v>
      </c>
      <c r="J87" s="47">
        <f t="shared" si="15"/>
        <v>100.71561471303849</v>
      </c>
      <c r="K87" s="81"/>
    </row>
    <row r="88" spans="1:11" s="4" customFormat="1" ht="21.75">
      <c r="A88" s="26" t="s">
        <v>27</v>
      </c>
      <c r="B88" s="25" t="s">
        <v>124</v>
      </c>
      <c r="C88" s="49"/>
      <c r="D88" s="49"/>
      <c r="E88" s="49"/>
      <c r="F88" s="50">
        <f>F89</f>
        <v>5245400</v>
      </c>
      <c r="G88" s="50">
        <f>G89</f>
        <v>4903000</v>
      </c>
      <c r="H88" s="50">
        <f>H89</f>
        <v>4902700</v>
      </c>
      <c r="I88" s="50">
        <f>I89</f>
        <v>-342700</v>
      </c>
      <c r="J88" s="47">
        <f t="shared" si="15"/>
        <v>93.46665649902772</v>
      </c>
      <c r="K88" s="81"/>
    </row>
    <row r="89" spans="1:11" s="4" customFormat="1" ht="15">
      <c r="A89" s="6" t="s">
        <v>16</v>
      </c>
      <c r="B89" s="20" t="s">
        <v>124</v>
      </c>
      <c r="C89" s="20" t="s">
        <v>11</v>
      </c>
      <c r="D89" s="48"/>
      <c r="E89" s="48"/>
      <c r="F89" s="43">
        <f>F90+F92+F95</f>
        <v>5245400</v>
      </c>
      <c r="G89" s="43">
        <f>G90+G92+G95</f>
        <v>4903000</v>
      </c>
      <c r="H89" s="43">
        <f>H90+H92+H95</f>
        <v>4902700</v>
      </c>
      <c r="I89" s="43">
        <f>I90+I92+I95</f>
        <v>-342700</v>
      </c>
      <c r="J89" s="47">
        <f t="shared" si="15"/>
        <v>93.46665649902772</v>
      </c>
      <c r="K89" s="81"/>
    </row>
    <row r="90" spans="1:11" s="4" customFormat="1" ht="15">
      <c r="A90" s="6" t="s">
        <v>17</v>
      </c>
      <c r="B90" s="20" t="s">
        <v>124</v>
      </c>
      <c r="C90" s="20" t="s">
        <v>11</v>
      </c>
      <c r="D90" s="20" t="s">
        <v>7</v>
      </c>
      <c r="E90" s="48"/>
      <c r="F90" s="43">
        <f>F91</f>
        <v>154900</v>
      </c>
      <c r="G90" s="43">
        <f>G91</f>
        <v>90000</v>
      </c>
      <c r="H90" s="43">
        <f>H91</f>
        <v>89700</v>
      </c>
      <c r="I90" s="43">
        <f>I91</f>
        <v>-65200</v>
      </c>
      <c r="J90" s="47">
        <f t="shared" si="15"/>
        <v>57.9083279535184</v>
      </c>
      <c r="K90" s="81"/>
    </row>
    <row r="91" spans="1:11" s="4" customFormat="1" ht="15">
      <c r="A91" s="22" t="s">
        <v>15</v>
      </c>
      <c r="B91" s="23" t="s">
        <v>124</v>
      </c>
      <c r="C91" s="23" t="s">
        <v>11</v>
      </c>
      <c r="D91" s="23" t="s">
        <v>7</v>
      </c>
      <c r="E91" s="51">
        <v>620</v>
      </c>
      <c r="F91" s="11">
        <v>154900</v>
      </c>
      <c r="G91" s="11">
        <v>90000</v>
      </c>
      <c r="H91" s="11">
        <v>89700</v>
      </c>
      <c r="I91" s="11">
        <f>H91-F91</f>
        <v>-65200</v>
      </c>
      <c r="J91" s="47">
        <f t="shared" si="15"/>
        <v>57.9083279535184</v>
      </c>
      <c r="K91" s="81"/>
    </row>
    <row r="92" spans="1:11" s="4" customFormat="1" ht="15">
      <c r="A92" s="9" t="s">
        <v>18</v>
      </c>
      <c r="B92" s="20" t="s">
        <v>124</v>
      </c>
      <c r="C92" s="20" t="s">
        <v>11</v>
      </c>
      <c r="D92" s="20" t="s">
        <v>12</v>
      </c>
      <c r="E92" s="48"/>
      <c r="F92" s="5">
        <f>F93+F94</f>
        <v>5021900</v>
      </c>
      <c r="G92" s="5">
        <f>G93+G94</f>
        <v>4744400</v>
      </c>
      <c r="H92" s="5">
        <f>H93+H94</f>
        <v>4744400</v>
      </c>
      <c r="I92" s="5">
        <f>I93+I94</f>
        <v>-277500</v>
      </c>
      <c r="J92" s="47">
        <f t="shared" si="15"/>
        <v>94.47420299089985</v>
      </c>
      <c r="K92" s="81"/>
    </row>
    <row r="93" spans="1:11" s="4" customFormat="1" ht="15">
      <c r="A93" s="22" t="s">
        <v>140</v>
      </c>
      <c r="B93" s="23" t="s">
        <v>124</v>
      </c>
      <c r="C93" s="23" t="s">
        <v>11</v>
      </c>
      <c r="D93" s="23" t="s">
        <v>12</v>
      </c>
      <c r="E93" s="51">
        <v>320</v>
      </c>
      <c r="F93" s="11">
        <v>607500</v>
      </c>
      <c r="G93" s="11">
        <v>450000</v>
      </c>
      <c r="H93" s="11">
        <v>450000</v>
      </c>
      <c r="I93" s="11">
        <f>H93-F93</f>
        <v>-157500</v>
      </c>
      <c r="J93" s="47">
        <f t="shared" si="15"/>
        <v>74.07407407407408</v>
      </c>
      <c r="K93" s="81"/>
    </row>
    <row r="94" spans="1:11" s="4" customFormat="1" ht="15">
      <c r="A94" s="22" t="s">
        <v>15</v>
      </c>
      <c r="B94" s="23" t="s">
        <v>124</v>
      </c>
      <c r="C94" s="23" t="s">
        <v>11</v>
      </c>
      <c r="D94" s="23" t="s">
        <v>12</v>
      </c>
      <c r="E94" s="51">
        <v>620</v>
      </c>
      <c r="F94" s="11">
        <v>4414400</v>
      </c>
      <c r="G94" s="11">
        <v>4294400</v>
      </c>
      <c r="H94" s="11">
        <v>4294400</v>
      </c>
      <c r="I94" s="11">
        <f>H94-F94</f>
        <v>-120000</v>
      </c>
      <c r="J94" s="47">
        <f t="shared" si="15"/>
        <v>97.2816237767307</v>
      </c>
      <c r="K94" s="81"/>
    </row>
    <row r="95" spans="1:11" s="4" customFormat="1" ht="15">
      <c r="A95" s="8" t="s">
        <v>204</v>
      </c>
      <c r="B95" s="20" t="s">
        <v>124</v>
      </c>
      <c r="C95" s="20" t="s">
        <v>11</v>
      </c>
      <c r="D95" s="20" t="s">
        <v>10</v>
      </c>
      <c r="E95" s="48"/>
      <c r="F95" s="5">
        <f>F96</f>
        <v>68600</v>
      </c>
      <c r="G95" s="5">
        <f>G96</f>
        <v>68600</v>
      </c>
      <c r="H95" s="5">
        <f>H96</f>
        <v>68600</v>
      </c>
      <c r="I95" s="5">
        <f>I96</f>
        <v>0</v>
      </c>
      <c r="J95" s="47">
        <f t="shared" si="15"/>
        <v>100</v>
      </c>
      <c r="K95" s="81"/>
    </row>
    <row r="96" spans="1:11" s="4" customFormat="1" ht="15">
      <c r="A96" s="22" t="s">
        <v>14</v>
      </c>
      <c r="B96" s="23" t="s">
        <v>124</v>
      </c>
      <c r="C96" s="23" t="s">
        <v>11</v>
      </c>
      <c r="D96" s="23" t="s">
        <v>10</v>
      </c>
      <c r="E96" s="51">
        <v>610</v>
      </c>
      <c r="F96" s="11">
        <v>68600</v>
      </c>
      <c r="G96" s="11">
        <v>68600</v>
      </c>
      <c r="H96" s="11">
        <v>68600</v>
      </c>
      <c r="I96" s="11">
        <f>H96-F96</f>
        <v>0</v>
      </c>
      <c r="J96" s="47">
        <f t="shared" si="15"/>
        <v>100</v>
      </c>
      <c r="K96" s="81"/>
    </row>
    <row r="97" spans="1:11" s="4" customFormat="1" ht="21">
      <c r="A97" s="12" t="s">
        <v>254</v>
      </c>
      <c r="B97" s="36" t="s">
        <v>253</v>
      </c>
      <c r="C97" s="25"/>
      <c r="D97" s="25"/>
      <c r="E97" s="49"/>
      <c r="F97" s="50">
        <f aca="true" t="shared" si="18" ref="F97:I98">F98</f>
        <v>6207700</v>
      </c>
      <c r="G97" s="50">
        <f t="shared" si="18"/>
        <v>5549400</v>
      </c>
      <c r="H97" s="50">
        <f t="shared" si="18"/>
        <v>5549369</v>
      </c>
      <c r="I97" s="50">
        <f t="shared" si="18"/>
        <v>-658331</v>
      </c>
      <c r="J97" s="47">
        <f t="shared" si="15"/>
        <v>89.3949288786507</v>
      </c>
      <c r="K97" s="81"/>
    </row>
    <row r="98" spans="1:11" s="4" customFormat="1" ht="15">
      <c r="A98" s="9" t="s">
        <v>241</v>
      </c>
      <c r="B98" s="33" t="s">
        <v>253</v>
      </c>
      <c r="C98" s="20" t="s">
        <v>240</v>
      </c>
      <c r="D98" s="20"/>
      <c r="E98" s="48"/>
      <c r="F98" s="43">
        <f t="shared" si="18"/>
        <v>6207700</v>
      </c>
      <c r="G98" s="43">
        <f t="shared" si="18"/>
        <v>5549400</v>
      </c>
      <c r="H98" s="43">
        <f t="shared" si="18"/>
        <v>5549369</v>
      </c>
      <c r="I98" s="43">
        <f t="shared" si="18"/>
        <v>-658331</v>
      </c>
      <c r="J98" s="47">
        <f t="shared" si="15"/>
        <v>89.3949288786507</v>
      </c>
      <c r="K98" s="81"/>
    </row>
    <row r="99" spans="1:11" s="4" customFormat="1" ht="15">
      <c r="A99" s="8" t="s">
        <v>252</v>
      </c>
      <c r="B99" s="33" t="s">
        <v>253</v>
      </c>
      <c r="C99" s="20" t="s">
        <v>240</v>
      </c>
      <c r="D99" s="20" t="s">
        <v>8</v>
      </c>
      <c r="E99" s="48"/>
      <c r="F99" s="43">
        <f>F100+F101</f>
        <v>6207700</v>
      </c>
      <c r="G99" s="43">
        <f>G100+G101</f>
        <v>5549400</v>
      </c>
      <c r="H99" s="43">
        <f>H100+H101</f>
        <v>5549369</v>
      </c>
      <c r="I99" s="43">
        <f>I100+I101</f>
        <v>-658331</v>
      </c>
      <c r="J99" s="47">
        <f t="shared" si="15"/>
        <v>89.3949288786507</v>
      </c>
      <c r="K99" s="81"/>
    </row>
    <row r="100" spans="1:11" s="4" customFormat="1" ht="15">
      <c r="A100" s="21" t="s">
        <v>242</v>
      </c>
      <c r="B100" s="35" t="s">
        <v>253</v>
      </c>
      <c r="C100" s="23" t="s">
        <v>240</v>
      </c>
      <c r="D100" s="23" t="s">
        <v>8</v>
      </c>
      <c r="E100" s="51">
        <v>310</v>
      </c>
      <c r="F100" s="11">
        <v>3341900</v>
      </c>
      <c r="G100" s="11">
        <v>3073007</v>
      </c>
      <c r="H100" s="11">
        <v>3073007</v>
      </c>
      <c r="I100" s="11">
        <f>H100-F100</f>
        <v>-268893</v>
      </c>
      <c r="J100" s="47">
        <f t="shared" si="15"/>
        <v>91.95388850653819</v>
      </c>
      <c r="K100" s="81"/>
    </row>
    <row r="101" spans="1:11" s="4" customFormat="1" ht="15">
      <c r="A101" s="22" t="s">
        <v>140</v>
      </c>
      <c r="B101" s="35" t="s">
        <v>253</v>
      </c>
      <c r="C101" s="23" t="s">
        <v>240</v>
      </c>
      <c r="D101" s="23" t="s">
        <v>8</v>
      </c>
      <c r="E101" s="51">
        <v>320</v>
      </c>
      <c r="F101" s="11">
        <v>2865800</v>
      </c>
      <c r="G101" s="11">
        <v>2476393</v>
      </c>
      <c r="H101" s="11">
        <v>2476362</v>
      </c>
      <c r="I101" s="11">
        <f>H101-F101</f>
        <v>-389438</v>
      </c>
      <c r="J101" s="47">
        <f t="shared" si="15"/>
        <v>86.41084513922814</v>
      </c>
      <c r="K101" s="81"/>
    </row>
    <row r="102" spans="1:11" s="4" customFormat="1" ht="32.25">
      <c r="A102" s="26" t="s">
        <v>142</v>
      </c>
      <c r="B102" s="25" t="s">
        <v>141</v>
      </c>
      <c r="C102" s="25"/>
      <c r="D102" s="25"/>
      <c r="E102" s="49"/>
      <c r="F102" s="50">
        <f aca="true" t="shared" si="19" ref="F102:I104">F103</f>
        <v>295100</v>
      </c>
      <c r="G102" s="50">
        <f t="shared" si="19"/>
        <v>250300</v>
      </c>
      <c r="H102" s="50">
        <f t="shared" si="19"/>
        <v>246698.61</v>
      </c>
      <c r="I102" s="50">
        <f t="shared" si="19"/>
        <v>-48401.390000000014</v>
      </c>
      <c r="J102" s="47">
        <f t="shared" si="15"/>
        <v>83.5983090477804</v>
      </c>
      <c r="K102" s="81"/>
    </row>
    <row r="103" spans="1:11" s="4" customFormat="1" ht="15">
      <c r="A103" s="6" t="s">
        <v>16</v>
      </c>
      <c r="B103" s="20" t="s">
        <v>141</v>
      </c>
      <c r="C103" s="20" t="s">
        <v>11</v>
      </c>
      <c r="D103" s="48"/>
      <c r="E103" s="48"/>
      <c r="F103" s="43">
        <f t="shared" si="19"/>
        <v>295100</v>
      </c>
      <c r="G103" s="43">
        <f t="shared" si="19"/>
        <v>250300</v>
      </c>
      <c r="H103" s="43">
        <f t="shared" si="19"/>
        <v>246698.61</v>
      </c>
      <c r="I103" s="43">
        <f t="shared" si="19"/>
        <v>-48401.390000000014</v>
      </c>
      <c r="J103" s="47">
        <f t="shared" si="15"/>
        <v>83.5983090477804</v>
      </c>
      <c r="K103" s="81"/>
    </row>
    <row r="104" spans="1:11" s="4" customFormat="1" ht="15">
      <c r="A104" s="9" t="s">
        <v>18</v>
      </c>
      <c r="B104" s="20" t="s">
        <v>141</v>
      </c>
      <c r="C104" s="20" t="s">
        <v>11</v>
      </c>
      <c r="D104" s="20" t="s">
        <v>12</v>
      </c>
      <c r="E104" s="48"/>
      <c r="F104" s="43">
        <f t="shared" si="19"/>
        <v>295100</v>
      </c>
      <c r="G104" s="43">
        <f t="shared" si="19"/>
        <v>250300</v>
      </c>
      <c r="H104" s="43">
        <f t="shared" si="19"/>
        <v>246698.61</v>
      </c>
      <c r="I104" s="43">
        <f t="shared" si="19"/>
        <v>-48401.390000000014</v>
      </c>
      <c r="J104" s="47">
        <f t="shared" si="15"/>
        <v>83.5983090477804</v>
      </c>
      <c r="K104" s="81"/>
    </row>
    <row r="105" spans="1:11" s="4" customFormat="1" ht="15">
      <c r="A105" s="22" t="s">
        <v>15</v>
      </c>
      <c r="B105" s="23" t="s">
        <v>141</v>
      </c>
      <c r="C105" s="23" t="s">
        <v>11</v>
      </c>
      <c r="D105" s="23" t="s">
        <v>12</v>
      </c>
      <c r="E105" s="51">
        <v>620</v>
      </c>
      <c r="F105" s="11">
        <v>295100</v>
      </c>
      <c r="G105" s="11">
        <v>250300</v>
      </c>
      <c r="H105" s="11">
        <v>246698.61</v>
      </c>
      <c r="I105" s="11">
        <f>H105-F105</f>
        <v>-48401.390000000014</v>
      </c>
      <c r="J105" s="47">
        <f t="shared" si="15"/>
        <v>83.5983090477804</v>
      </c>
      <c r="K105" s="81"/>
    </row>
    <row r="106" spans="1:11" s="4" customFormat="1" ht="21.75">
      <c r="A106" s="26" t="s">
        <v>346</v>
      </c>
      <c r="B106" s="25" t="s">
        <v>347</v>
      </c>
      <c r="C106" s="25"/>
      <c r="D106" s="25"/>
      <c r="E106" s="49"/>
      <c r="F106" s="50">
        <f aca="true" t="shared" si="20" ref="F106:I108">F107</f>
        <v>0</v>
      </c>
      <c r="G106" s="50">
        <f t="shared" si="20"/>
        <v>23700</v>
      </c>
      <c r="H106" s="50">
        <f t="shared" si="20"/>
        <v>23700</v>
      </c>
      <c r="I106" s="50">
        <f t="shared" si="20"/>
        <v>23700</v>
      </c>
      <c r="J106" s="47" t="e">
        <f t="shared" si="15"/>
        <v>#DIV/0!</v>
      </c>
      <c r="K106" s="81"/>
    </row>
    <row r="107" spans="1:11" s="4" customFormat="1" ht="15">
      <c r="A107" s="6" t="s">
        <v>16</v>
      </c>
      <c r="B107" s="20" t="s">
        <v>347</v>
      </c>
      <c r="C107" s="20" t="s">
        <v>11</v>
      </c>
      <c r="D107" s="48"/>
      <c r="E107" s="48"/>
      <c r="F107" s="43">
        <f t="shared" si="20"/>
        <v>0</v>
      </c>
      <c r="G107" s="43">
        <f t="shared" si="20"/>
        <v>23700</v>
      </c>
      <c r="H107" s="43">
        <f t="shared" si="20"/>
        <v>23700</v>
      </c>
      <c r="I107" s="43">
        <f t="shared" si="20"/>
        <v>23700</v>
      </c>
      <c r="J107" s="47" t="e">
        <f t="shared" si="15"/>
        <v>#DIV/0!</v>
      </c>
      <c r="K107" s="81"/>
    </row>
    <row r="108" spans="1:11" s="4" customFormat="1" ht="15">
      <c r="A108" s="6" t="s">
        <v>17</v>
      </c>
      <c r="B108" s="20" t="s">
        <v>347</v>
      </c>
      <c r="C108" s="20" t="s">
        <v>11</v>
      </c>
      <c r="D108" s="20" t="s">
        <v>7</v>
      </c>
      <c r="E108" s="48"/>
      <c r="F108" s="43">
        <f t="shared" si="20"/>
        <v>0</v>
      </c>
      <c r="G108" s="43">
        <f t="shared" si="20"/>
        <v>23700</v>
      </c>
      <c r="H108" s="43">
        <f t="shared" si="20"/>
        <v>23700</v>
      </c>
      <c r="I108" s="43">
        <f t="shared" si="20"/>
        <v>23700</v>
      </c>
      <c r="J108" s="47" t="e">
        <f t="shared" si="15"/>
        <v>#DIV/0!</v>
      </c>
      <c r="K108" s="81"/>
    </row>
    <row r="109" spans="1:11" s="4" customFormat="1" ht="15">
      <c r="A109" s="22" t="s">
        <v>15</v>
      </c>
      <c r="B109" s="23" t="s">
        <v>347</v>
      </c>
      <c r="C109" s="23" t="s">
        <v>11</v>
      </c>
      <c r="D109" s="23" t="s">
        <v>7</v>
      </c>
      <c r="E109" s="51">
        <v>620</v>
      </c>
      <c r="F109" s="11">
        <v>0</v>
      </c>
      <c r="G109" s="11">
        <v>23700</v>
      </c>
      <c r="H109" s="11">
        <v>23700</v>
      </c>
      <c r="I109" s="11">
        <f>H109-F109</f>
        <v>23700</v>
      </c>
      <c r="J109" s="47" t="e">
        <f t="shared" si="15"/>
        <v>#DIV/0!</v>
      </c>
      <c r="K109" s="81"/>
    </row>
    <row r="110" spans="1:11" s="4" customFormat="1" ht="21.75">
      <c r="A110" s="26" t="s">
        <v>144</v>
      </c>
      <c r="B110" s="25" t="s">
        <v>143</v>
      </c>
      <c r="C110" s="25"/>
      <c r="D110" s="25"/>
      <c r="E110" s="49"/>
      <c r="F110" s="50">
        <f aca="true" t="shared" si="21" ref="F110:I112">F111</f>
        <v>7000</v>
      </c>
      <c r="G110" s="50">
        <f t="shared" si="21"/>
        <v>7000</v>
      </c>
      <c r="H110" s="50">
        <f t="shared" si="21"/>
        <v>7000</v>
      </c>
      <c r="I110" s="50">
        <f t="shared" si="21"/>
        <v>0</v>
      </c>
      <c r="J110" s="47">
        <f t="shared" si="15"/>
        <v>100</v>
      </c>
      <c r="K110" s="81"/>
    </row>
    <row r="111" spans="1:11" s="4" customFormat="1" ht="15">
      <c r="A111" s="6" t="s">
        <v>16</v>
      </c>
      <c r="B111" s="20" t="s">
        <v>143</v>
      </c>
      <c r="C111" s="20" t="s">
        <v>11</v>
      </c>
      <c r="D111" s="48"/>
      <c r="E111" s="48"/>
      <c r="F111" s="43">
        <f t="shared" si="21"/>
        <v>7000</v>
      </c>
      <c r="G111" s="43">
        <f t="shared" si="21"/>
        <v>7000</v>
      </c>
      <c r="H111" s="43">
        <f t="shared" si="21"/>
        <v>7000</v>
      </c>
      <c r="I111" s="43">
        <f t="shared" si="21"/>
        <v>0</v>
      </c>
      <c r="J111" s="47">
        <f t="shared" si="15"/>
        <v>100</v>
      </c>
      <c r="K111" s="81"/>
    </row>
    <row r="112" spans="1:11" s="4" customFormat="1" ht="15">
      <c r="A112" s="9" t="s">
        <v>18</v>
      </c>
      <c r="B112" s="20" t="s">
        <v>143</v>
      </c>
      <c r="C112" s="20" t="s">
        <v>11</v>
      </c>
      <c r="D112" s="20" t="s">
        <v>12</v>
      </c>
      <c r="E112" s="48"/>
      <c r="F112" s="43">
        <f t="shared" si="21"/>
        <v>7000</v>
      </c>
      <c r="G112" s="43">
        <f t="shared" si="21"/>
        <v>7000</v>
      </c>
      <c r="H112" s="43">
        <f t="shared" si="21"/>
        <v>7000</v>
      </c>
      <c r="I112" s="43">
        <f t="shared" si="21"/>
        <v>0</v>
      </c>
      <c r="J112" s="47">
        <f t="shared" si="15"/>
        <v>100</v>
      </c>
      <c r="K112" s="81"/>
    </row>
    <row r="113" spans="1:11" s="4" customFormat="1" ht="15">
      <c r="A113" s="22" t="s">
        <v>15</v>
      </c>
      <c r="B113" s="23" t="s">
        <v>143</v>
      </c>
      <c r="C113" s="23" t="s">
        <v>11</v>
      </c>
      <c r="D113" s="23" t="s">
        <v>12</v>
      </c>
      <c r="E113" s="51">
        <v>620</v>
      </c>
      <c r="F113" s="11">
        <v>7000</v>
      </c>
      <c r="G113" s="11">
        <v>7000</v>
      </c>
      <c r="H113" s="11">
        <v>7000</v>
      </c>
      <c r="I113" s="11">
        <f>H113-F113</f>
        <v>0</v>
      </c>
      <c r="J113" s="47">
        <f t="shared" si="15"/>
        <v>100</v>
      </c>
      <c r="K113" s="81"/>
    </row>
    <row r="114" spans="1:11" s="4" customFormat="1" ht="42.75">
      <c r="A114" s="26" t="s">
        <v>287</v>
      </c>
      <c r="B114" s="25" t="s">
        <v>288</v>
      </c>
      <c r="C114" s="49"/>
      <c r="D114" s="49"/>
      <c r="E114" s="49"/>
      <c r="F114" s="50">
        <f>F115</f>
        <v>0</v>
      </c>
      <c r="G114" s="50">
        <f>G115</f>
        <v>248400</v>
      </c>
      <c r="H114" s="50">
        <f>H115</f>
        <v>248400</v>
      </c>
      <c r="I114" s="50">
        <f>I115</f>
        <v>248400</v>
      </c>
      <c r="J114" s="47" t="e">
        <f t="shared" si="15"/>
        <v>#DIV/0!</v>
      </c>
      <c r="K114" s="81"/>
    </row>
    <row r="115" spans="1:11" s="4" customFormat="1" ht="15">
      <c r="A115" s="6" t="s">
        <v>16</v>
      </c>
      <c r="B115" s="20" t="s">
        <v>288</v>
      </c>
      <c r="C115" s="20" t="s">
        <v>11</v>
      </c>
      <c r="D115" s="48"/>
      <c r="E115" s="48"/>
      <c r="F115" s="43">
        <f>F116+F118</f>
        <v>0</v>
      </c>
      <c r="G115" s="43">
        <f>G116+G118</f>
        <v>248400</v>
      </c>
      <c r="H115" s="43">
        <f>H116+H118</f>
        <v>248400</v>
      </c>
      <c r="I115" s="43">
        <f>I116+I118</f>
        <v>248400</v>
      </c>
      <c r="J115" s="47" t="e">
        <f t="shared" si="15"/>
        <v>#DIV/0!</v>
      </c>
      <c r="K115" s="81"/>
    </row>
    <row r="116" spans="1:11" s="4" customFormat="1" ht="15">
      <c r="A116" s="6" t="s">
        <v>17</v>
      </c>
      <c r="B116" s="20" t="s">
        <v>288</v>
      </c>
      <c r="C116" s="20" t="s">
        <v>11</v>
      </c>
      <c r="D116" s="20" t="s">
        <v>7</v>
      </c>
      <c r="E116" s="48"/>
      <c r="F116" s="43">
        <f>F117</f>
        <v>0</v>
      </c>
      <c r="G116" s="43">
        <f>G117</f>
        <v>108176</v>
      </c>
      <c r="H116" s="43">
        <f>H117</f>
        <v>108176</v>
      </c>
      <c r="I116" s="43">
        <f>I117</f>
        <v>108176</v>
      </c>
      <c r="J116" s="47" t="e">
        <f t="shared" si="15"/>
        <v>#DIV/0!</v>
      </c>
      <c r="K116" s="81"/>
    </row>
    <row r="117" spans="1:11" s="4" customFormat="1" ht="15">
      <c r="A117" s="22" t="s">
        <v>15</v>
      </c>
      <c r="B117" s="23" t="s">
        <v>288</v>
      </c>
      <c r="C117" s="23" t="s">
        <v>11</v>
      </c>
      <c r="D117" s="23" t="s">
        <v>7</v>
      </c>
      <c r="E117" s="51">
        <v>620</v>
      </c>
      <c r="F117" s="11">
        <v>0</v>
      </c>
      <c r="G117" s="11">
        <v>108176</v>
      </c>
      <c r="H117" s="11">
        <v>108176</v>
      </c>
      <c r="I117" s="11">
        <f>H117-F117</f>
        <v>108176</v>
      </c>
      <c r="J117" s="47" t="e">
        <f t="shared" si="15"/>
        <v>#DIV/0!</v>
      </c>
      <c r="K117" s="81"/>
    </row>
    <row r="118" spans="1:11" s="4" customFormat="1" ht="15">
      <c r="A118" s="9" t="s">
        <v>18</v>
      </c>
      <c r="B118" s="20" t="s">
        <v>288</v>
      </c>
      <c r="C118" s="20" t="s">
        <v>11</v>
      </c>
      <c r="D118" s="20" t="s">
        <v>12</v>
      </c>
      <c r="E118" s="48"/>
      <c r="F118" s="5">
        <f>F119</f>
        <v>0</v>
      </c>
      <c r="G118" s="5">
        <f>G119</f>
        <v>140224</v>
      </c>
      <c r="H118" s="5">
        <f>H119</f>
        <v>140224</v>
      </c>
      <c r="I118" s="5">
        <f>I119</f>
        <v>140224</v>
      </c>
      <c r="J118" s="47" t="e">
        <f t="shared" si="15"/>
        <v>#DIV/0!</v>
      </c>
      <c r="K118" s="81"/>
    </row>
    <row r="119" spans="1:11" s="4" customFormat="1" ht="15">
      <c r="A119" s="22" t="s">
        <v>15</v>
      </c>
      <c r="B119" s="23" t="s">
        <v>288</v>
      </c>
      <c r="C119" s="23" t="s">
        <v>11</v>
      </c>
      <c r="D119" s="23" t="s">
        <v>12</v>
      </c>
      <c r="E119" s="51">
        <v>620</v>
      </c>
      <c r="F119" s="11">
        <v>0</v>
      </c>
      <c r="G119" s="11">
        <v>140224</v>
      </c>
      <c r="H119" s="11">
        <v>140224</v>
      </c>
      <c r="I119" s="11">
        <f>H119-F119</f>
        <v>140224</v>
      </c>
      <c r="J119" s="47" t="e">
        <f t="shared" si="15"/>
        <v>#DIV/0!</v>
      </c>
      <c r="K119" s="81"/>
    </row>
    <row r="120" spans="1:11" s="4" customFormat="1" ht="21.75">
      <c r="A120" s="26" t="s">
        <v>33</v>
      </c>
      <c r="B120" s="25" t="s">
        <v>125</v>
      </c>
      <c r="C120" s="49"/>
      <c r="D120" s="49"/>
      <c r="E120" s="49"/>
      <c r="F120" s="50">
        <f>F121</f>
        <v>5559400</v>
      </c>
      <c r="G120" s="50">
        <f>G121</f>
        <v>5642072.2</v>
      </c>
      <c r="H120" s="50">
        <f>H121</f>
        <v>5642072.2</v>
      </c>
      <c r="I120" s="50">
        <f>I121</f>
        <v>82672.20000000019</v>
      </c>
      <c r="J120" s="47">
        <f t="shared" si="15"/>
        <v>101.48707054718136</v>
      </c>
      <c r="K120" s="81"/>
    </row>
    <row r="121" spans="1:11" s="4" customFormat="1" ht="15">
      <c r="A121" s="6" t="s">
        <v>16</v>
      </c>
      <c r="B121" s="20" t="s">
        <v>125</v>
      </c>
      <c r="C121" s="20" t="s">
        <v>11</v>
      </c>
      <c r="D121" s="48"/>
      <c r="E121" s="48"/>
      <c r="F121" s="43">
        <f>F122+F124+F126</f>
        <v>5559400</v>
      </c>
      <c r="G121" s="43">
        <f>G122+G124+G126</f>
        <v>5642072.2</v>
      </c>
      <c r="H121" s="43">
        <f>H122+H124+H126</f>
        <v>5642072.2</v>
      </c>
      <c r="I121" s="43">
        <f>I122+I124+I126</f>
        <v>82672.20000000019</v>
      </c>
      <c r="J121" s="47">
        <f t="shared" si="15"/>
        <v>101.48707054718136</v>
      </c>
      <c r="K121" s="81"/>
    </row>
    <row r="122" spans="1:11" s="4" customFormat="1" ht="15">
      <c r="A122" s="6" t="s">
        <v>17</v>
      </c>
      <c r="B122" s="20" t="s">
        <v>125</v>
      </c>
      <c r="C122" s="20" t="s">
        <v>11</v>
      </c>
      <c r="D122" s="20" t="s">
        <v>7</v>
      </c>
      <c r="E122" s="48"/>
      <c r="F122" s="43">
        <f>F123</f>
        <v>2102950</v>
      </c>
      <c r="G122" s="43">
        <f>G123</f>
        <v>2269902.27</v>
      </c>
      <c r="H122" s="43">
        <f>H123</f>
        <v>2269902.27</v>
      </c>
      <c r="I122" s="43">
        <f>I123</f>
        <v>166952.27000000002</v>
      </c>
      <c r="J122" s="47">
        <f t="shared" si="15"/>
        <v>107.93895575263322</v>
      </c>
      <c r="K122" s="81"/>
    </row>
    <row r="123" spans="1:11" s="4" customFormat="1" ht="15">
      <c r="A123" s="22" t="s">
        <v>15</v>
      </c>
      <c r="B123" s="23" t="s">
        <v>125</v>
      </c>
      <c r="C123" s="23" t="s">
        <v>11</v>
      </c>
      <c r="D123" s="23" t="s">
        <v>7</v>
      </c>
      <c r="E123" s="51">
        <v>620</v>
      </c>
      <c r="F123" s="11">
        <v>2102950</v>
      </c>
      <c r="G123" s="11">
        <v>2269902.27</v>
      </c>
      <c r="H123" s="11">
        <v>2269902.27</v>
      </c>
      <c r="I123" s="11">
        <f>H123-F123</f>
        <v>166952.27000000002</v>
      </c>
      <c r="J123" s="47">
        <f t="shared" si="15"/>
        <v>107.93895575263322</v>
      </c>
      <c r="K123" s="81"/>
    </row>
    <row r="124" spans="1:11" s="4" customFormat="1" ht="15">
      <c r="A124" s="9" t="s">
        <v>18</v>
      </c>
      <c r="B124" s="20" t="s">
        <v>125</v>
      </c>
      <c r="C124" s="20" t="s">
        <v>11</v>
      </c>
      <c r="D124" s="20" t="s">
        <v>12</v>
      </c>
      <c r="E124" s="48"/>
      <c r="F124" s="5">
        <f>F125</f>
        <v>2956780</v>
      </c>
      <c r="G124" s="5">
        <f>G125</f>
        <v>2845604.93</v>
      </c>
      <c r="H124" s="5">
        <f>H125</f>
        <v>2845604.93</v>
      </c>
      <c r="I124" s="5">
        <f>I125</f>
        <v>-111175.06999999983</v>
      </c>
      <c r="J124" s="47">
        <f t="shared" si="15"/>
        <v>96.23999519747835</v>
      </c>
      <c r="K124" s="81"/>
    </row>
    <row r="125" spans="1:11" s="4" customFormat="1" ht="15">
      <c r="A125" s="22" t="s">
        <v>15</v>
      </c>
      <c r="B125" s="23" t="s">
        <v>125</v>
      </c>
      <c r="C125" s="23" t="s">
        <v>11</v>
      </c>
      <c r="D125" s="23" t="s">
        <v>12</v>
      </c>
      <c r="E125" s="51">
        <v>620</v>
      </c>
      <c r="F125" s="11">
        <v>2956780</v>
      </c>
      <c r="G125" s="11">
        <v>2845604.93</v>
      </c>
      <c r="H125" s="11">
        <v>2845604.93</v>
      </c>
      <c r="I125" s="11">
        <f>H125-F125</f>
        <v>-111175.06999999983</v>
      </c>
      <c r="J125" s="47">
        <f t="shared" si="15"/>
        <v>96.23999519747835</v>
      </c>
      <c r="K125" s="81"/>
    </row>
    <row r="126" spans="1:11" s="4" customFormat="1" ht="15">
      <c r="A126" s="8" t="s">
        <v>204</v>
      </c>
      <c r="B126" s="20" t="s">
        <v>125</v>
      </c>
      <c r="C126" s="20" t="s">
        <v>11</v>
      </c>
      <c r="D126" s="20" t="s">
        <v>10</v>
      </c>
      <c r="E126" s="48"/>
      <c r="F126" s="5">
        <f>F127</f>
        <v>499670</v>
      </c>
      <c r="G126" s="5">
        <f>G127</f>
        <v>526565</v>
      </c>
      <c r="H126" s="5">
        <f>H127</f>
        <v>526565</v>
      </c>
      <c r="I126" s="5">
        <f>I127</f>
        <v>26895</v>
      </c>
      <c r="J126" s="47">
        <f t="shared" si="15"/>
        <v>105.38255248463986</v>
      </c>
      <c r="K126" s="81"/>
    </row>
    <row r="127" spans="1:11" s="4" customFormat="1" ht="15">
      <c r="A127" s="22" t="s">
        <v>14</v>
      </c>
      <c r="B127" s="23" t="s">
        <v>125</v>
      </c>
      <c r="C127" s="23" t="s">
        <v>11</v>
      </c>
      <c r="D127" s="23" t="s">
        <v>10</v>
      </c>
      <c r="E127" s="51">
        <v>610</v>
      </c>
      <c r="F127" s="11">
        <v>499670</v>
      </c>
      <c r="G127" s="11">
        <v>526565</v>
      </c>
      <c r="H127" s="11">
        <v>526565</v>
      </c>
      <c r="I127" s="11">
        <f>H127-F127</f>
        <v>26895</v>
      </c>
      <c r="J127" s="47">
        <f t="shared" si="15"/>
        <v>105.38255248463986</v>
      </c>
      <c r="K127" s="81"/>
    </row>
    <row r="128" spans="1:11" s="4" customFormat="1" ht="21">
      <c r="A128" s="12" t="s">
        <v>368</v>
      </c>
      <c r="B128" s="36" t="s">
        <v>369</v>
      </c>
      <c r="C128" s="25"/>
      <c r="D128" s="25"/>
      <c r="E128" s="49"/>
      <c r="F128" s="50">
        <f aca="true" t="shared" si="22" ref="F128:I130">F129</f>
        <v>199100</v>
      </c>
      <c r="G128" s="50">
        <f t="shared" si="22"/>
        <v>0</v>
      </c>
      <c r="H128" s="50">
        <f t="shared" si="22"/>
        <v>0</v>
      </c>
      <c r="I128" s="50">
        <f t="shared" si="22"/>
        <v>-199100</v>
      </c>
      <c r="J128" s="47">
        <f t="shared" si="15"/>
        <v>0</v>
      </c>
      <c r="K128" s="81"/>
    </row>
    <row r="129" spans="1:11" s="4" customFormat="1" ht="15">
      <c r="A129" s="9" t="s">
        <v>241</v>
      </c>
      <c r="B129" s="33" t="s">
        <v>369</v>
      </c>
      <c r="C129" s="20" t="s">
        <v>240</v>
      </c>
      <c r="D129" s="20"/>
      <c r="E129" s="48"/>
      <c r="F129" s="43">
        <f t="shared" si="22"/>
        <v>199100</v>
      </c>
      <c r="G129" s="43">
        <f t="shared" si="22"/>
        <v>0</v>
      </c>
      <c r="H129" s="43">
        <f t="shared" si="22"/>
        <v>0</v>
      </c>
      <c r="I129" s="43">
        <f t="shared" si="22"/>
        <v>-199100</v>
      </c>
      <c r="J129" s="47">
        <f t="shared" si="15"/>
        <v>0</v>
      </c>
      <c r="K129" s="81"/>
    </row>
    <row r="130" spans="1:11" s="4" customFormat="1" ht="15">
      <c r="A130" s="8" t="s">
        <v>252</v>
      </c>
      <c r="B130" s="33" t="s">
        <v>369</v>
      </c>
      <c r="C130" s="20" t="s">
        <v>240</v>
      </c>
      <c r="D130" s="20" t="s">
        <v>8</v>
      </c>
      <c r="E130" s="48"/>
      <c r="F130" s="43">
        <f t="shared" si="22"/>
        <v>199100</v>
      </c>
      <c r="G130" s="43">
        <f t="shared" si="22"/>
        <v>0</v>
      </c>
      <c r="H130" s="43">
        <f t="shared" si="22"/>
        <v>0</v>
      </c>
      <c r="I130" s="43">
        <f t="shared" si="22"/>
        <v>-199100</v>
      </c>
      <c r="J130" s="47">
        <f t="shared" si="15"/>
        <v>0</v>
      </c>
      <c r="K130" s="81"/>
    </row>
    <row r="131" spans="1:11" s="4" customFormat="1" ht="15">
      <c r="A131" s="21" t="s">
        <v>367</v>
      </c>
      <c r="B131" s="35" t="s">
        <v>369</v>
      </c>
      <c r="C131" s="23" t="s">
        <v>240</v>
      </c>
      <c r="D131" s="23" t="s">
        <v>8</v>
      </c>
      <c r="E131" s="51">
        <v>410</v>
      </c>
      <c r="F131" s="11">
        <v>199100</v>
      </c>
      <c r="G131" s="11">
        <v>0</v>
      </c>
      <c r="H131" s="11">
        <v>0</v>
      </c>
      <c r="I131" s="11">
        <f>H131-F131</f>
        <v>-199100</v>
      </c>
      <c r="J131" s="47">
        <f t="shared" si="15"/>
        <v>0</v>
      </c>
      <c r="K131" s="81"/>
    </row>
    <row r="132" spans="1:11" s="4" customFormat="1" ht="32.25">
      <c r="A132" s="9" t="s">
        <v>146</v>
      </c>
      <c r="B132" s="20" t="s">
        <v>145</v>
      </c>
      <c r="C132" s="20"/>
      <c r="D132" s="20"/>
      <c r="E132" s="48"/>
      <c r="F132" s="5">
        <f aca="true" t="shared" si="23" ref="F132:I134">F133</f>
        <v>100</v>
      </c>
      <c r="G132" s="5">
        <f t="shared" si="23"/>
        <v>100</v>
      </c>
      <c r="H132" s="5">
        <f t="shared" si="23"/>
        <v>100</v>
      </c>
      <c r="I132" s="5">
        <f t="shared" si="23"/>
        <v>0</v>
      </c>
      <c r="J132" s="47">
        <f t="shared" si="15"/>
        <v>100</v>
      </c>
      <c r="K132" s="81"/>
    </row>
    <row r="133" spans="1:11" s="4" customFormat="1" ht="15">
      <c r="A133" s="6" t="s">
        <v>16</v>
      </c>
      <c r="B133" s="20" t="s">
        <v>145</v>
      </c>
      <c r="C133" s="20" t="s">
        <v>11</v>
      </c>
      <c r="D133" s="48"/>
      <c r="E133" s="48"/>
      <c r="F133" s="5">
        <f t="shared" si="23"/>
        <v>100</v>
      </c>
      <c r="G133" s="5">
        <f t="shared" si="23"/>
        <v>100</v>
      </c>
      <c r="H133" s="5">
        <f t="shared" si="23"/>
        <v>100</v>
      </c>
      <c r="I133" s="5">
        <f t="shared" si="23"/>
        <v>0</v>
      </c>
      <c r="J133" s="47">
        <f t="shared" si="15"/>
        <v>100</v>
      </c>
      <c r="K133" s="81"/>
    </row>
    <row r="134" spans="1:11" s="4" customFormat="1" ht="15">
      <c r="A134" s="9" t="s">
        <v>18</v>
      </c>
      <c r="B134" s="20" t="s">
        <v>145</v>
      </c>
      <c r="C134" s="20" t="s">
        <v>11</v>
      </c>
      <c r="D134" s="20" t="s">
        <v>12</v>
      </c>
      <c r="E134" s="48"/>
      <c r="F134" s="5">
        <f t="shared" si="23"/>
        <v>100</v>
      </c>
      <c r="G134" s="5">
        <f t="shared" si="23"/>
        <v>100</v>
      </c>
      <c r="H134" s="5">
        <f t="shared" si="23"/>
        <v>100</v>
      </c>
      <c r="I134" s="5">
        <f t="shared" si="23"/>
        <v>0</v>
      </c>
      <c r="J134" s="47">
        <f aca="true" t="shared" si="24" ref="J134:J197">H134/F134*100</f>
        <v>100</v>
      </c>
      <c r="K134" s="81"/>
    </row>
    <row r="135" spans="1:11" s="4" customFormat="1" ht="15">
      <c r="A135" s="22" t="s">
        <v>15</v>
      </c>
      <c r="B135" s="23" t="s">
        <v>145</v>
      </c>
      <c r="C135" s="23" t="s">
        <v>11</v>
      </c>
      <c r="D135" s="23" t="s">
        <v>12</v>
      </c>
      <c r="E135" s="51">
        <v>620</v>
      </c>
      <c r="F135" s="11">
        <v>100</v>
      </c>
      <c r="G135" s="11">
        <v>100</v>
      </c>
      <c r="H135" s="11">
        <v>100</v>
      </c>
      <c r="I135" s="11">
        <f>H135-F135</f>
        <v>0</v>
      </c>
      <c r="J135" s="47">
        <f t="shared" si="24"/>
        <v>100</v>
      </c>
      <c r="K135" s="81"/>
    </row>
    <row r="136" spans="1:11" s="4" customFormat="1" ht="42.75">
      <c r="A136" s="26" t="s">
        <v>283</v>
      </c>
      <c r="B136" s="25" t="s">
        <v>284</v>
      </c>
      <c r="C136" s="49"/>
      <c r="D136" s="49"/>
      <c r="E136" s="49"/>
      <c r="F136" s="50">
        <f>F137</f>
        <v>0</v>
      </c>
      <c r="G136" s="50">
        <f>G137</f>
        <v>62100</v>
      </c>
      <c r="H136" s="50">
        <f>H137</f>
        <v>62100</v>
      </c>
      <c r="I136" s="50">
        <f>I137</f>
        <v>62100</v>
      </c>
      <c r="J136" s="47" t="e">
        <f t="shared" si="24"/>
        <v>#DIV/0!</v>
      </c>
      <c r="K136" s="81"/>
    </row>
    <row r="137" spans="1:11" s="4" customFormat="1" ht="15">
      <c r="A137" s="6" t="s">
        <v>16</v>
      </c>
      <c r="B137" s="20" t="s">
        <v>284</v>
      </c>
      <c r="C137" s="20" t="s">
        <v>11</v>
      </c>
      <c r="D137" s="48"/>
      <c r="E137" s="48"/>
      <c r="F137" s="43">
        <f>F138+F140</f>
        <v>0</v>
      </c>
      <c r="G137" s="43">
        <f>G138+G140</f>
        <v>62100</v>
      </c>
      <c r="H137" s="43">
        <f>H138+H140</f>
        <v>62100</v>
      </c>
      <c r="I137" s="43">
        <f>I138+I140</f>
        <v>62100</v>
      </c>
      <c r="J137" s="47" t="e">
        <f t="shared" si="24"/>
        <v>#DIV/0!</v>
      </c>
      <c r="K137" s="81"/>
    </row>
    <row r="138" spans="1:11" s="4" customFormat="1" ht="15">
      <c r="A138" s="6" t="s">
        <v>17</v>
      </c>
      <c r="B138" s="20" t="s">
        <v>284</v>
      </c>
      <c r="C138" s="20" t="s">
        <v>11</v>
      </c>
      <c r="D138" s="20" t="s">
        <v>7</v>
      </c>
      <c r="E138" s="48"/>
      <c r="F138" s="43">
        <f>F139</f>
        <v>0</v>
      </c>
      <c r="G138" s="43">
        <f>G139</f>
        <v>27900</v>
      </c>
      <c r="H138" s="43">
        <f>H139</f>
        <v>27900</v>
      </c>
      <c r="I138" s="43">
        <f>I139</f>
        <v>27900</v>
      </c>
      <c r="J138" s="47" t="e">
        <f t="shared" si="24"/>
        <v>#DIV/0!</v>
      </c>
      <c r="K138" s="81"/>
    </row>
    <row r="139" spans="1:11" s="4" customFormat="1" ht="15">
      <c r="A139" s="22" t="s">
        <v>15</v>
      </c>
      <c r="B139" s="23" t="s">
        <v>284</v>
      </c>
      <c r="C139" s="23" t="s">
        <v>11</v>
      </c>
      <c r="D139" s="23" t="s">
        <v>7</v>
      </c>
      <c r="E139" s="51">
        <v>620</v>
      </c>
      <c r="F139" s="11">
        <v>0</v>
      </c>
      <c r="G139" s="11">
        <v>27900</v>
      </c>
      <c r="H139" s="11">
        <v>27900</v>
      </c>
      <c r="I139" s="11">
        <f>H139-F139</f>
        <v>27900</v>
      </c>
      <c r="J139" s="47" t="e">
        <f t="shared" si="24"/>
        <v>#DIV/0!</v>
      </c>
      <c r="K139" s="81"/>
    </row>
    <row r="140" spans="1:11" s="4" customFormat="1" ht="15">
      <c r="A140" s="9" t="s">
        <v>18</v>
      </c>
      <c r="B140" s="20" t="s">
        <v>284</v>
      </c>
      <c r="C140" s="20" t="s">
        <v>11</v>
      </c>
      <c r="D140" s="20" t="s">
        <v>12</v>
      </c>
      <c r="E140" s="48"/>
      <c r="F140" s="43">
        <f>F141</f>
        <v>0</v>
      </c>
      <c r="G140" s="43">
        <f>G141</f>
        <v>34200</v>
      </c>
      <c r="H140" s="43">
        <f>H141</f>
        <v>34200</v>
      </c>
      <c r="I140" s="43">
        <f>I141</f>
        <v>34200</v>
      </c>
      <c r="J140" s="47" t="e">
        <f t="shared" si="24"/>
        <v>#DIV/0!</v>
      </c>
      <c r="K140" s="81"/>
    </row>
    <row r="141" spans="1:11" s="4" customFormat="1" ht="15">
      <c r="A141" s="22" t="s">
        <v>15</v>
      </c>
      <c r="B141" s="23" t="s">
        <v>284</v>
      </c>
      <c r="C141" s="23" t="s">
        <v>11</v>
      </c>
      <c r="D141" s="23" t="s">
        <v>12</v>
      </c>
      <c r="E141" s="51">
        <v>620</v>
      </c>
      <c r="F141" s="11">
        <v>0</v>
      </c>
      <c r="G141" s="11">
        <v>34200</v>
      </c>
      <c r="H141" s="11">
        <v>34200</v>
      </c>
      <c r="I141" s="11">
        <f>H141-F141</f>
        <v>34200</v>
      </c>
      <c r="J141" s="47" t="e">
        <f t="shared" si="24"/>
        <v>#DIV/0!</v>
      </c>
      <c r="K141" s="81"/>
    </row>
    <row r="142" spans="1:11" s="4" customFormat="1" ht="21.75">
      <c r="A142" s="26" t="s">
        <v>34</v>
      </c>
      <c r="B142" s="25" t="s">
        <v>126</v>
      </c>
      <c r="C142" s="49"/>
      <c r="D142" s="49"/>
      <c r="E142" s="49"/>
      <c r="F142" s="50">
        <f>F143</f>
        <v>1389800</v>
      </c>
      <c r="G142" s="50">
        <f>G143</f>
        <v>1410051.69</v>
      </c>
      <c r="H142" s="50">
        <f>H143</f>
        <v>1410051.69</v>
      </c>
      <c r="I142" s="50">
        <f>I143</f>
        <v>20251.689999999944</v>
      </c>
      <c r="J142" s="47">
        <f t="shared" si="24"/>
        <v>101.45716577924881</v>
      </c>
      <c r="K142" s="81"/>
    </row>
    <row r="143" spans="1:11" s="4" customFormat="1" ht="15">
      <c r="A143" s="6" t="s">
        <v>16</v>
      </c>
      <c r="B143" s="20" t="s">
        <v>126</v>
      </c>
      <c r="C143" s="20" t="s">
        <v>11</v>
      </c>
      <c r="D143" s="48"/>
      <c r="E143" s="48"/>
      <c r="F143" s="43">
        <f>F144+F146+F148</f>
        <v>1389800</v>
      </c>
      <c r="G143" s="43">
        <f>G144+G146+G148</f>
        <v>1410051.69</v>
      </c>
      <c r="H143" s="43">
        <f>H144+H146+H148</f>
        <v>1410051.69</v>
      </c>
      <c r="I143" s="43">
        <f>I144+I146+I148</f>
        <v>20251.689999999944</v>
      </c>
      <c r="J143" s="47">
        <f t="shared" si="24"/>
        <v>101.45716577924881</v>
      </c>
      <c r="K143" s="81"/>
    </row>
    <row r="144" spans="1:11" s="4" customFormat="1" ht="15">
      <c r="A144" s="6" t="s">
        <v>17</v>
      </c>
      <c r="B144" s="20" t="s">
        <v>126</v>
      </c>
      <c r="C144" s="20" t="s">
        <v>11</v>
      </c>
      <c r="D144" s="20" t="s">
        <v>7</v>
      </c>
      <c r="E144" s="48"/>
      <c r="F144" s="43">
        <f>F145</f>
        <v>525550</v>
      </c>
      <c r="G144" s="43">
        <f>G145</f>
        <v>567008.46</v>
      </c>
      <c r="H144" s="43">
        <f>H145</f>
        <v>567008.46</v>
      </c>
      <c r="I144" s="43">
        <f>I145</f>
        <v>41458.45999999996</v>
      </c>
      <c r="J144" s="47">
        <f t="shared" si="24"/>
        <v>107.88858529159926</v>
      </c>
      <c r="K144" s="81"/>
    </row>
    <row r="145" spans="1:11" s="4" customFormat="1" ht="15">
      <c r="A145" s="22" t="s">
        <v>15</v>
      </c>
      <c r="B145" s="23" t="s">
        <v>126</v>
      </c>
      <c r="C145" s="23" t="s">
        <v>11</v>
      </c>
      <c r="D145" s="23" t="s">
        <v>7</v>
      </c>
      <c r="E145" s="51">
        <v>620</v>
      </c>
      <c r="F145" s="11">
        <v>525550</v>
      </c>
      <c r="G145" s="11">
        <v>567008.46</v>
      </c>
      <c r="H145" s="11">
        <v>567008.46</v>
      </c>
      <c r="I145" s="11">
        <f>H145-F145</f>
        <v>41458.45999999996</v>
      </c>
      <c r="J145" s="47">
        <f t="shared" si="24"/>
        <v>107.88858529159926</v>
      </c>
      <c r="K145" s="81"/>
    </row>
    <row r="146" spans="1:11" s="4" customFormat="1" ht="15">
      <c r="A146" s="9" t="s">
        <v>18</v>
      </c>
      <c r="B146" s="20" t="s">
        <v>126</v>
      </c>
      <c r="C146" s="20" t="s">
        <v>11</v>
      </c>
      <c r="D146" s="20" t="s">
        <v>12</v>
      </c>
      <c r="E146" s="48"/>
      <c r="F146" s="43">
        <f>F147</f>
        <v>739250</v>
      </c>
      <c r="G146" s="43">
        <f>G147</f>
        <v>711401.23</v>
      </c>
      <c r="H146" s="43">
        <f>H147</f>
        <v>711401.23</v>
      </c>
      <c r="I146" s="43">
        <f>I147</f>
        <v>-27848.77000000002</v>
      </c>
      <c r="J146" s="47">
        <f t="shared" si="24"/>
        <v>96.23283462969225</v>
      </c>
      <c r="K146" s="81"/>
    </row>
    <row r="147" spans="1:11" s="4" customFormat="1" ht="15">
      <c r="A147" s="22" t="s">
        <v>15</v>
      </c>
      <c r="B147" s="23" t="s">
        <v>126</v>
      </c>
      <c r="C147" s="23" t="s">
        <v>11</v>
      </c>
      <c r="D147" s="23" t="s">
        <v>12</v>
      </c>
      <c r="E147" s="51">
        <v>620</v>
      </c>
      <c r="F147" s="11">
        <v>739250</v>
      </c>
      <c r="G147" s="11">
        <v>711401.23</v>
      </c>
      <c r="H147" s="11">
        <v>711401.23</v>
      </c>
      <c r="I147" s="11">
        <f>H147-F147</f>
        <v>-27848.77000000002</v>
      </c>
      <c r="J147" s="47">
        <f t="shared" si="24"/>
        <v>96.23283462969225</v>
      </c>
      <c r="K147" s="81"/>
    </row>
    <row r="148" spans="1:11" s="4" customFormat="1" ht="15">
      <c r="A148" s="8" t="s">
        <v>204</v>
      </c>
      <c r="B148" s="20" t="s">
        <v>126</v>
      </c>
      <c r="C148" s="20" t="s">
        <v>11</v>
      </c>
      <c r="D148" s="20" t="s">
        <v>10</v>
      </c>
      <c r="E148" s="48"/>
      <c r="F148" s="5">
        <f>F149</f>
        <v>125000</v>
      </c>
      <c r="G148" s="5">
        <f>G149</f>
        <v>131642</v>
      </c>
      <c r="H148" s="5">
        <f>H149</f>
        <v>131642</v>
      </c>
      <c r="I148" s="5">
        <f>I149</f>
        <v>6642</v>
      </c>
      <c r="J148" s="47">
        <f t="shared" si="24"/>
        <v>105.31360000000001</v>
      </c>
      <c r="K148" s="81"/>
    </row>
    <row r="149" spans="1:11" s="4" customFormat="1" ht="15">
      <c r="A149" s="22" t="s">
        <v>14</v>
      </c>
      <c r="B149" s="23" t="s">
        <v>126</v>
      </c>
      <c r="C149" s="23" t="s">
        <v>11</v>
      </c>
      <c r="D149" s="23" t="s">
        <v>10</v>
      </c>
      <c r="E149" s="51">
        <v>610</v>
      </c>
      <c r="F149" s="11">
        <v>125000</v>
      </c>
      <c r="G149" s="11">
        <v>131642</v>
      </c>
      <c r="H149" s="11">
        <v>131642</v>
      </c>
      <c r="I149" s="11">
        <f>H149-F149</f>
        <v>6642</v>
      </c>
      <c r="J149" s="47">
        <f t="shared" si="24"/>
        <v>105.31360000000001</v>
      </c>
      <c r="K149" s="81"/>
    </row>
    <row r="150" spans="1:11" s="4" customFormat="1" ht="15">
      <c r="A150" s="8" t="s">
        <v>207</v>
      </c>
      <c r="B150" s="20" t="s">
        <v>206</v>
      </c>
      <c r="C150" s="48"/>
      <c r="D150" s="48"/>
      <c r="E150" s="48"/>
      <c r="F150" s="43">
        <f aca="true" t="shared" si="25" ref="F150:I153">F151</f>
        <v>2510900</v>
      </c>
      <c r="G150" s="43">
        <f t="shared" si="25"/>
        <v>3682193.63</v>
      </c>
      <c r="H150" s="43">
        <f t="shared" si="25"/>
        <v>3513611.73</v>
      </c>
      <c r="I150" s="43">
        <f t="shared" si="25"/>
        <v>1002711.73</v>
      </c>
      <c r="J150" s="47">
        <f t="shared" si="24"/>
        <v>139.9343554104106</v>
      </c>
      <c r="K150" s="81"/>
    </row>
    <row r="151" spans="1:11" s="4" customFormat="1" ht="15">
      <c r="A151" s="12" t="s">
        <v>164</v>
      </c>
      <c r="B151" s="39" t="s">
        <v>205</v>
      </c>
      <c r="C151" s="49"/>
      <c r="D151" s="49"/>
      <c r="E151" s="49"/>
      <c r="F151" s="50">
        <f t="shared" si="25"/>
        <v>2510900</v>
      </c>
      <c r="G151" s="50">
        <f t="shared" si="25"/>
        <v>3682193.63</v>
      </c>
      <c r="H151" s="50">
        <f t="shared" si="25"/>
        <v>3513611.73</v>
      </c>
      <c r="I151" s="50">
        <f t="shared" si="25"/>
        <v>1002711.73</v>
      </c>
      <c r="J151" s="47">
        <f t="shared" si="24"/>
        <v>139.9343554104106</v>
      </c>
      <c r="K151" s="81"/>
    </row>
    <row r="152" spans="1:11" s="4" customFormat="1" ht="15">
      <c r="A152" s="6" t="s">
        <v>16</v>
      </c>
      <c r="B152" s="38" t="s">
        <v>205</v>
      </c>
      <c r="C152" s="20" t="s">
        <v>11</v>
      </c>
      <c r="D152" s="48"/>
      <c r="E152" s="48"/>
      <c r="F152" s="43">
        <f t="shared" si="25"/>
        <v>2510900</v>
      </c>
      <c r="G152" s="43">
        <f t="shared" si="25"/>
        <v>3682193.63</v>
      </c>
      <c r="H152" s="43">
        <f t="shared" si="25"/>
        <v>3513611.73</v>
      </c>
      <c r="I152" s="43">
        <f t="shared" si="25"/>
        <v>1002711.73</v>
      </c>
      <c r="J152" s="47">
        <f t="shared" si="24"/>
        <v>139.9343554104106</v>
      </c>
      <c r="K152" s="81"/>
    </row>
    <row r="153" spans="1:11" s="4" customFormat="1" ht="15">
      <c r="A153" s="8" t="s">
        <v>204</v>
      </c>
      <c r="B153" s="38" t="s">
        <v>205</v>
      </c>
      <c r="C153" s="20" t="s">
        <v>11</v>
      </c>
      <c r="D153" s="20" t="s">
        <v>10</v>
      </c>
      <c r="E153" s="48"/>
      <c r="F153" s="43">
        <f t="shared" si="25"/>
        <v>2510900</v>
      </c>
      <c r="G153" s="43">
        <f t="shared" si="25"/>
        <v>3682193.63</v>
      </c>
      <c r="H153" s="43">
        <f t="shared" si="25"/>
        <v>3513611.73</v>
      </c>
      <c r="I153" s="43">
        <f t="shared" si="25"/>
        <v>1002711.73</v>
      </c>
      <c r="J153" s="47">
        <f t="shared" si="24"/>
        <v>139.9343554104106</v>
      </c>
      <c r="K153" s="81"/>
    </row>
    <row r="154" spans="1:11" s="4" customFormat="1" ht="15">
      <c r="A154" s="22" t="s">
        <v>14</v>
      </c>
      <c r="B154" s="40" t="s">
        <v>205</v>
      </c>
      <c r="C154" s="23" t="s">
        <v>11</v>
      </c>
      <c r="D154" s="23" t="s">
        <v>10</v>
      </c>
      <c r="E154" s="51">
        <v>610</v>
      </c>
      <c r="F154" s="11">
        <v>2510900</v>
      </c>
      <c r="G154" s="11">
        <v>3682193.63</v>
      </c>
      <c r="H154" s="11">
        <v>3513611.73</v>
      </c>
      <c r="I154" s="11">
        <f>H154-F154</f>
        <v>1002711.73</v>
      </c>
      <c r="J154" s="47">
        <f t="shared" si="24"/>
        <v>139.9343554104106</v>
      </c>
      <c r="K154" s="81"/>
    </row>
    <row r="155" spans="1:11" s="4" customFormat="1" ht="42">
      <c r="A155" s="8" t="s">
        <v>297</v>
      </c>
      <c r="B155" s="20" t="s">
        <v>298</v>
      </c>
      <c r="C155" s="48"/>
      <c r="D155" s="48"/>
      <c r="E155" s="48"/>
      <c r="F155" s="43">
        <f>F156</f>
        <v>0</v>
      </c>
      <c r="G155" s="43">
        <f>G156</f>
        <v>614200</v>
      </c>
      <c r="H155" s="43">
        <f>H156</f>
        <v>614200</v>
      </c>
      <c r="I155" s="43">
        <f>I156</f>
        <v>614200</v>
      </c>
      <c r="J155" s="47" t="e">
        <f t="shared" si="24"/>
        <v>#DIV/0!</v>
      </c>
      <c r="K155" s="81"/>
    </row>
    <row r="156" spans="1:11" s="4" customFormat="1" ht="21">
      <c r="A156" s="8" t="s">
        <v>299</v>
      </c>
      <c r="B156" s="20" t="s">
        <v>300</v>
      </c>
      <c r="C156" s="20"/>
      <c r="D156" s="20"/>
      <c r="E156" s="48"/>
      <c r="F156" s="5">
        <f>F157+F161+F165</f>
        <v>0</v>
      </c>
      <c r="G156" s="5">
        <f>G157+G161+G165</f>
        <v>614200</v>
      </c>
      <c r="H156" s="5">
        <f>H157+H161+H165</f>
        <v>614200</v>
      </c>
      <c r="I156" s="5">
        <f>I157+I161+I165</f>
        <v>614200</v>
      </c>
      <c r="J156" s="47" t="e">
        <f t="shared" si="24"/>
        <v>#DIV/0!</v>
      </c>
      <c r="K156" s="81"/>
    </row>
    <row r="157" spans="1:11" s="4" customFormat="1" ht="21">
      <c r="A157" s="12" t="s">
        <v>301</v>
      </c>
      <c r="B157" s="39" t="s">
        <v>302</v>
      </c>
      <c r="C157" s="25"/>
      <c r="D157" s="25"/>
      <c r="E157" s="49"/>
      <c r="F157" s="65">
        <f aca="true" t="shared" si="26" ref="F157:I159">F158</f>
        <v>0</v>
      </c>
      <c r="G157" s="65">
        <f t="shared" si="26"/>
        <v>439600</v>
      </c>
      <c r="H157" s="65">
        <f t="shared" si="26"/>
        <v>439600</v>
      </c>
      <c r="I157" s="65">
        <f t="shared" si="26"/>
        <v>439600</v>
      </c>
      <c r="J157" s="47" t="e">
        <f t="shared" si="24"/>
        <v>#DIV/0!</v>
      </c>
      <c r="K157" s="81"/>
    </row>
    <row r="158" spans="1:11" s="4" customFormat="1" ht="15">
      <c r="A158" s="6" t="s">
        <v>16</v>
      </c>
      <c r="B158" s="38" t="s">
        <v>302</v>
      </c>
      <c r="C158" s="20" t="s">
        <v>11</v>
      </c>
      <c r="D158" s="20"/>
      <c r="E158" s="48"/>
      <c r="F158" s="5">
        <f t="shared" si="26"/>
        <v>0</v>
      </c>
      <c r="G158" s="5">
        <f t="shared" si="26"/>
        <v>439600</v>
      </c>
      <c r="H158" s="5">
        <f t="shared" si="26"/>
        <v>439600</v>
      </c>
      <c r="I158" s="5">
        <f t="shared" si="26"/>
        <v>439600</v>
      </c>
      <c r="J158" s="47" t="e">
        <f t="shared" si="24"/>
        <v>#DIV/0!</v>
      </c>
      <c r="K158" s="81"/>
    </row>
    <row r="159" spans="1:11" s="4" customFormat="1" ht="15">
      <c r="A159" s="9" t="s">
        <v>18</v>
      </c>
      <c r="B159" s="38" t="s">
        <v>302</v>
      </c>
      <c r="C159" s="20" t="s">
        <v>11</v>
      </c>
      <c r="D159" s="20" t="s">
        <v>12</v>
      </c>
      <c r="E159" s="48"/>
      <c r="F159" s="5">
        <f t="shared" si="26"/>
        <v>0</v>
      </c>
      <c r="G159" s="5">
        <f t="shared" si="26"/>
        <v>439600</v>
      </c>
      <c r="H159" s="5">
        <f t="shared" si="26"/>
        <v>439600</v>
      </c>
      <c r="I159" s="5">
        <f t="shared" si="26"/>
        <v>439600</v>
      </c>
      <c r="J159" s="47" t="e">
        <f t="shared" si="24"/>
        <v>#DIV/0!</v>
      </c>
      <c r="K159" s="81"/>
    </row>
    <row r="160" spans="1:11" s="4" customFormat="1" ht="15">
      <c r="A160" s="22" t="s">
        <v>14</v>
      </c>
      <c r="B160" s="40" t="s">
        <v>302</v>
      </c>
      <c r="C160" s="23" t="s">
        <v>11</v>
      </c>
      <c r="D160" s="23" t="s">
        <v>12</v>
      </c>
      <c r="E160" s="51">
        <v>620</v>
      </c>
      <c r="F160" s="11">
        <v>0</v>
      </c>
      <c r="G160" s="11">
        <v>439600</v>
      </c>
      <c r="H160" s="11">
        <v>439600</v>
      </c>
      <c r="I160" s="11">
        <f>H160-F160</f>
        <v>439600</v>
      </c>
      <c r="J160" s="47" t="e">
        <f t="shared" si="24"/>
        <v>#DIV/0!</v>
      </c>
      <c r="K160" s="81"/>
    </row>
    <row r="161" spans="1:11" s="4" customFormat="1" ht="31.5">
      <c r="A161" s="12" t="s">
        <v>303</v>
      </c>
      <c r="B161" s="39" t="s">
        <v>304</v>
      </c>
      <c r="C161" s="25"/>
      <c r="D161" s="25"/>
      <c r="E161" s="49"/>
      <c r="F161" s="65">
        <f aca="true" t="shared" si="27" ref="F161:I163">F162</f>
        <v>0</v>
      </c>
      <c r="G161" s="65">
        <f t="shared" si="27"/>
        <v>61400</v>
      </c>
      <c r="H161" s="65">
        <f t="shared" si="27"/>
        <v>61400</v>
      </c>
      <c r="I161" s="65">
        <f t="shared" si="27"/>
        <v>61400</v>
      </c>
      <c r="J161" s="47" t="e">
        <f t="shared" si="24"/>
        <v>#DIV/0!</v>
      </c>
      <c r="K161" s="81"/>
    </row>
    <row r="162" spans="1:11" s="4" customFormat="1" ht="15">
      <c r="A162" s="6" t="s">
        <v>16</v>
      </c>
      <c r="B162" s="38" t="s">
        <v>304</v>
      </c>
      <c r="C162" s="20" t="s">
        <v>11</v>
      </c>
      <c r="D162" s="20"/>
      <c r="E162" s="48"/>
      <c r="F162" s="5">
        <f t="shared" si="27"/>
        <v>0</v>
      </c>
      <c r="G162" s="5">
        <f t="shared" si="27"/>
        <v>61400</v>
      </c>
      <c r="H162" s="5">
        <f t="shared" si="27"/>
        <v>61400</v>
      </c>
      <c r="I162" s="5">
        <f t="shared" si="27"/>
        <v>61400</v>
      </c>
      <c r="J162" s="47" t="e">
        <f t="shared" si="24"/>
        <v>#DIV/0!</v>
      </c>
      <c r="K162" s="81"/>
    </row>
    <row r="163" spans="1:11" s="4" customFormat="1" ht="15">
      <c r="A163" s="9" t="s">
        <v>18</v>
      </c>
      <c r="B163" s="38" t="s">
        <v>304</v>
      </c>
      <c r="C163" s="20" t="s">
        <v>11</v>
      </c>
      <c r="D163" s="20" t="s">
        <v>12</v>
      </c>
      <c r="E163" s="48"/>
      <c r="F163" s="5">
        <f t="shared" si="27"/>
        <v>0</v>
      </c>
      <c r="G163" s="5">
        <f t="shared" si="27"/>
        <v>61400</v>
      </c>
      <c r="H163" s="5">
        <f t="shared" si="27"/>
        <v>61400</v>
      </c>
      <c r="I163" s="5">
        <f t="shared" si="27"/>
        <v>61400</v>
      </c>
      <c r="J163" s="47" t="e">
        <f t="shared" si="24"/>
        <v>#DIV/0!</v>
      </c>
      <c r="K163" s="81"/>
    </row>
    <row r="164" spans="1:11" s="4" customFormat="1" ht="15">
      <c r="A164" s="22" t="s">
        <v>14</v>
      </c>
      <c r="B164" s="40" t="s">
        <v>304</v>
      </c>
      <c r="C164" s="23" t="s">
        <v>11</v>
      </c>
      <c r="D164" s="23" t="s">
        <v>12</v>
      </c>
      <c r="E164" s="51">
        <v>620</v>
      </c>
      <c r="F164" s="11">
        <v>0</v>
      </c>
      <c r="G164" s="11">
        <v>61400</v>
      </c>
      <c r="H164" s="11">
        <v>61400</v>
      </c>
      <c r="I164" s="11">
        <f>H164-F164</f>
        <v>61400</v>
      </c>
      <c r="J164" s="47" t="e">
        <f t="shared" si="24"/>
        <v>#DIV/0!</v>
      </c>
      <c r="K164" s="81"/>
    </row>
    <row r="165" spans="1:11" s="4" customFormat="1" ht="21">
      <c r="A165" s="12" t="s">
        <v>301</v>
      </c>
      <c r="B165" s="39" t="s">
        <v>305</v>
      </c>
      <c r="C165" s="25"/>
      <c r="D165" s="25"/>
      <c r="E165" s="49"/>
      <c r="F165" s="65">
        <f aca="true" t="shared" si="28" ref="F165:I167">F166</f>
        <v>0</v>
      </c>
      <c r="G165" s="65">
        <f t="shared" si="28"/>
        <v>113200</v>
      </c>
      <c r="H165" s="65">
        <f t="shared" si="28"/>
        <v>113200</v>
      </c>
      <c r="I165" s="65">
        <f t="shared" si="28"/>
        <v>113200</v>
      </c>
      <c r="J165" s="47" t="e">
        <f t="shared" si="24"/>
        <v>#DIV/0!</v>
      </c>
      <c r="K165" s="81"/>
    </row>
    <row r="166" spans="1:11" s="4" customFormat="1" ht="15">
      <c r="A166" s="6" t="s">
        <v>16</v>
      </c>
      <c r="B166" s="38" t="s">
        <v>305</v>
      </c>
      <c r="C166" s="20" t="s">
        <v>11</v>
      </c>
      <c r="D166" s="20"/>
      <c r="E166" s="48"/>
      <c r="F166" s="5">
        <f t="shared" si="28"/>
        <v>0</v>
      </c>
      <c r="G166" s="5">
        <f t="shared" si="28"/>
        <v>113200</v>
      </c>
      <c r="H166" s="5">
        <f t="shared" si="28"/>
        <v>113200</v>
      </c>
      <c r="I166" s="5">
        <f t="shared" si="28"/>
        <v>113200</v>
      </c>
      <c r="J166" s="47" t="e">
        <f t="shared" si="24"/>
        <v>#DIV/0!</v>
      </c>
      <c r="K166" s="81"/>
    </row>
    <row r="167" spans="1:11" s="4" customFormat="1" ht="15">
      <c r="A167" s="9" t="s">
        <v>18</v>
      </c>
      <c r="B167" s="38" t="s">
        <v>305</v>
      </c>
      <c r="C167" s="20" t="s">
        <v>11</v>
      </c>
      <c r="D167" s="20" t="s">
        <v>12</v>
      </c>
      <c r="E167" s="48"/>
      <c r="F167" s="5">
        <f t="shared" si="28"/>
        <v>0</v>
      </c>
      <c r="G167" s="5">
        <f t="shared" si="28"/>
        <v>113200</v>
      </c>
      <c r="H167" s="5">
        <f t="shared" si="28"/>
        <v>113200</v>
      </c>
      <c r="I167" s="5">
        <f t="shared" si="28"/>
        <v>113200</v>
      </c>
      <c r="J167" s="47" t="e">
        <f t="shared" si="24"/>
        <v>#DIV/0!</v>
      </c>
      <c r="K167" s="81"/>
    </row>
    <row r="168" spans="1:11" s="4" customFormat="1" ht="15">
      <c r="A168" s="22" t="s">
        <v>14</v>
      </c>
      <c r="B168" s="40" t="s">
        <v>305</v>
      </c>
      <c r="C168" s="23" t="s">
        <v>11</v>
      </c>
      <c r="D168" s="23" t="s">
        <v>12</v>
      </c>
      <c r="E168" s="51">
        <v>620</v>
      </c>
      <c r="F168" s="11">
        <v>0</v>
      </c>
      <c r="G168" s="11">
        <v>113200</v>
      </c>
      <c r="H168" s="11">
        <v>113200</v>
      </c>
      <c r="I168" s="11">
        <f>H168-F168</f>
        <v>113200</v>
      </c>
      <c r="J168" s="47" t="e">
        <f t="shared" si="24"/>
        <v>#DIV/0!</v>
      </c>
      <c r="K168" s="82"/>
    </row>
    <row r="169" spans="1:11" s="4" customFormat="1" ht="21.75">
      <c r="A169" s="15" t="s">
        <v>36</v>
      </c>
      <c r="B169" s="28" t="s">
        <v>87</v>
      </c>
      <c r="C169" s="46"/>
      <c r="D169" s="46"/>
      <c r="E169" s="46"/>
      <c r="F169" s="47">
        <f>F170+F237+F243</f>
        <v>21616100</v>
      </c>
      <c r="G169" s="47">
        <f>G170+G237+G243</f>
        <v>23116866.86</v>
      </c>
      <c r="H169" s="47">
        <f>H170+H237+H243</f>
        <v>22029131.57</v>
      </c>
      <c r="I169" s="47">
        <f>I170+I237+I243</f>
        <v>413031.5700000003</v>
      </c>
      <c r="J169" s="47">
        <f t="shared" si="24"/>
        <v>101.91075897132231</v>
      </c>
      <c r="K169" s="80" t="s">
        <v>379</v>
      </c>
    </row>
    <row r="170" spans="1:11" s="4" customFormat="1" ht="32.25">
      <c r="A170" s="9" t="s">
        <v>150</v>
      </c>
      <c r="B170" s="27" t="s">
        <v>147</v>
      </c>
      <c r="C170" s="48"/>
      <c r="D170" s="48"/>
      <c r="E170" s="48"/>
      <c r="F170" s="43">
        <f>F171+F177+F194</f>
        <v>1424000</v>
      </c>
      <c r="G170" s="43">
        <f>G171+G177+G194</f>
        <v>2215666.86</v>
      </c>
      <c r="H170" s="43">
        <f>H171+H177+H194</f>
        <v>2215368.13</v>
      </c>
      <c r="I170" s="43">
        <f>I171+I177+I194</f>
        <v>791368.1299999999</v>
      </c>
      <c r="J170" s="47">
        <f t="shared" si="24"/>
        <v>155.57360463483144</v>
      </c>
      <c r="K170" s="81"/>
    </row>
    <row r="171" spans="1:11" s="4" customFormat="1" ht="21.75">
      <c r="A171" s="9" t="s">
        <v>222</v>
      </c>
      <c r="B171" s="20" t="s">
        <v>221</v>
      </c>
      <c r="C171" s="48"/>
      <c r="D171" s="48"/>
      <c r="E171" s="48"/>
      <c r="F171" s="43">
        <f aca="true" t="shared" si="29" ref="F171:I173">F172</f>
        <v>42000</v>
      </c>
      <c r="G171" s="43">
        <f t="shared" si="29"/>
        <v>13700</v>
      </c>
      <c r="H171" s="43">
        <f t="shared" si="29"/>
        <v>13576</v>
      </c>
      <c r="I171" s="43">
        <f t="shared" si="29"/>
        <v>-28424</v>
      </c>
      <c r="J171" s="47">
        <f t="shared" si="24"/>
        <v>32.32380952380952</v>
      </c>
      <c r="K171" s="81"/>
    </row>
    <row r="172" spans="1:11" s="4" customFormat="1" ht="15">
      <c r="A172" s="26" t="s">
        <v>28</v>
      </c>
      <c r="B172" s="25" t="s">
        <v>220</v>
      </c>
      <c r="C172" s="49"/>
      <c r="D172" s="49"/>
      <c r="E172" s="49"/>
      <c r="F172" s="50">
        <f t="shared" si="29"/>
        <v>42000</v>
      </c>
      <c r="G172" s="50">
        <f t="shared" si="29"/>
        <v>13700</v>
      </c>
      <c r="H172" s="50">
        <f t="shared" si="29"/>
        <v>13576</v>
      </c>
      <c r="I172" s="50">
        <f t="shared" si="29"/>
        <v>-28424</v>
      </c>
      <c r="J172" s="47">
        <f t="shared" si="24"/>
        <v>32.32380952380952</v>
      </c>
      <c r="K172" s="81"/>
    </row>
    <row r="173" spans="1:11" s="4" customFormat="1" ht="15">
      <c r="A173" s="9" t="s">
        <v>224</v>
      </c>
      <c r="B173" s="20" t="s">
        <v>220</v>
      </c>
      <c r="C173" s="20" t="s">
        <v>223</v>
      </c>
      <c r="D173" s="48"/>
      <c r="E173" s="48"/>
      <c r="F173" s="43">
        <f t="shared" si="29"/>
        <v>42000</v>
      </c>
      <c r="G173" s="43">
        <f t="shared" si="29"/>
        <v>13700</v>
      </c>
      <c r="H173" s="43">
        <f t="shared" si="29"/>
        <v>13576</v>
      </c>
      <c r="I173" s="43">
        <f t="shared" si="29"/>
        <v>-28424</v>
      </c>
      <c r="J173" s="47">
        <f t="shared" si="24"/>
        <v>32.32380952380952</v>
      </c>
      <c r="K173" s="81"/>
    </row>
    <row r="174" spans="1:11" s="4" customFormat="1" ht="15">
      <c r="A174" s="9" t="s">
        <v>225</v>
      </c>
      <c r="B174" s="20" t="s">
        <v>220</v>
      </c>
      <c r="C174" s="20" t="s">
        <v>223</v>
      </c>
      <c r="D174" s="20" t="s">
        <v>7</v>
      </c>
      <c r="E174" s="48"/>
      <c r="F174" s="43">
        <f>F175+F176</f>
        <v>42000</v>
      </c>
      <c r="G174" s="43">
        <f>G175+G176</f>
        <v>13700</v>
      </c>
      <c r="H174" s="43">
        <f>H175+H176</f>
        <v>13576</v>
      </c>
      <c r="I174" s="43">
        <f>I175+I176</f>
        <v>-28424</v>
      </c>
      <c r="J174" s="47">
        <f t="shared" si="24"/>
        <v>32.32380952380952</v>
      </c>
      <c r="K174" s="81"/>
    </row>
    <row r="175" spans="1:11" s="4" customFormat="1" ht="15">
      <c r="A175" s="22" t="s">
        <v>14</v>
      </c>
      <c r="B175" s="23" t="s">
        <v>220</v>
      </c>
      <c r="C175" s="23" t="s">
        <v>223</v>
      </c>
      <c r="D175" s="23" t="s">
        <v>7</v>
      </c>
      <c r="E175" s="51">
        <v>610</v>
      </c>
      <c r="F175" s="11">
        <v>31000</v>
      </c>
      <c r="G175" s="11">
        <v>9700</v>
      </c>
      <c r="H175" s="11">
        <v>9576</v>
      </c>
      <c r="I175" s="11">
        <f>H175-F175</f>
        <v>-21424</v>
      </c>
      <c r="J175" s="47">
        <f t="shared" si="24"/>
        <v>30.89032258064516</v>
      </c>
      <c r="K175" s="81"/>
    </row>
    <row r="176" spans="1:11" s="4" customFormat="1" ht="15">
      <c r="A176" s="22" t="s">
        <v>15</v>
      </c>
      <c r="B176" s="23" t="s">
        <v>220</v>
      </c>
      <c r="C176" s="23" t="s">
        <v>223</v>
      </c>
      <c r="D176" s="23" t="s">
        <v>7</v>
      </c>
      <c r="E176" s="51">
        <v>620</v>
      </c>
      <c r="F176" s="11">
        <v>11000</v>
      </c>
      <c r="G176" s="11">
        <v>4000</v>
      </c>
      <c r="H176" s="11">
        <v>4000</v>
      </c>
      <c r="I176" s="11">
        <f>H176-F176</f>
        <v>-7000</v>
      </c>
      <c r="J176" s="47">
        <f t="shared" si="24"/>
        <v>36.36363636363637</v>
      </c>
      <c r="K176" s="81"/>
    </row>
    <row r="177" spans="1:11" s="4" customFormat="1" ht="21">
      <c r="A177" s="8" t="s">
        <v>228</v>
      </c>
      <c r="B177" s="20" t="s">
        <v>226</v>
      </c>
      <c r="C177" s="48"/>
      <c r="D177" s="48"/>
      <c r="E177" s="48"/>
      <c r="F177" s="43">
        <f>F178+F182+F186+F190</f>
        <v>14200</v>
      </c>
      <c r="G177" s="43">
        <f>G178+G182+G186+G190</f>
        <v>60000</v>
      </c>
      <c r="H177" s="43">
        <f>H178+H182+H186+H190</f>
        <v>60000</v>
      </c>
      <c r="I177" s="43">
        <f>I178+I182+I186+I190</f>
        <v>45800</v>
      </c>
      <c r="J177" s="47">
        <f t="shared" si="24"/>
        <v>422.53521126760563</v>
      </c>
      <c r="K177" s="81"/>
    </row>
    <row r="178" spans="1:11" s="4" customFormat="1" ht="15">
      <c r="A178" s="26" t="s">
        <v>28</v>
      </c>
      <c r="B178" s="25" t="s">
        <v>227</v>
      </c>
      <c r="C178" s="49"/>
      <c r="D178" s="49"/>
      <c r="E178" s="49"/>
      <c r="F178" s="50">
        <f aca="true" t="shared" si="30" ref="F178:I180">F179</f>
        <v>6200</v>
      </c>
      <c r="G178" s="50">
        <f t="shared" si="30"/>
        <v>5000</v>
      </c>
      <c r="H178" s="50">
        <f t="shared" si="30"/>
        <v>5000</v>
      </c>
      <c r="I178" s="50">
        <f t="shared" si="30"/>
        <v>-1200</v>
      </c>
      <c r="J178" s="47">
        <f t="shared" si="24"/>
        <v>80.64516129032258</v>
      </c>
      <c r="K178" s="81"/>
    </row>
    <row r="179" spans="1:11" s="4" customFormat="1" ht="15">
      <c r="A179" s="9" t="s">
        <v>224</v>
      </c>
      <c r="B179" s="20" t="s">
        <v>227</v>
      </c>
      <c r="C179" s="20" t="s">
        <v>223</v>
      </c>
      <c r="D179" s="48"/>
      <c r="E179" s="48"/>
      <c r="F179" s="43">
        <f t="shared" si="30"/>
        <v>6200</v>
      </c>
      <c r="G179" s="43">
        <f t="shared" si="30"/>
        <v>5000</v>
      </c>
      <c r="H179" s="43">
        <f t="shared" si="30"/>
        <v>5000</v>
      </c>
      <c r="I179" s="43">
        <f t="shared" si="30"/>
        <v>-1200</v>
      </c>
      <c r="J179" s="47">
        <f t="shared" si="24"/>
        <v>80.64516129032258</v>
      </c>
      <c r="K179" s="81"/>
    </row>
    <row r="180" spans="1:11" s="4" customFormat="1" ht="15">
      <c r="A180" s="9" t="s">
        <v>225</v>
      </c>
      <c r="B180" s="20" t="s">
        <v>227</v>
      </c>
      <c r="C180" s="20" t="s">
        <v>223</v>
      </c>
      <c r="D180" s="20" t="s">
        <v>7</v>
      </c>
      <c r="E180" s="48"/>
      <c r="F180" s="43">
        <f t="shared" si="30"/>
        <v>6200</v>
      </c>
      <c r="G180" s="43">
        <f t="shared" si="30"/>
        <v>5000</v>
      </c>
      <c r="H180" s="43">
        <f t="shared" si="30"/>
        <v>5000</v>
      </c>
      <c r="I180" s="43">
        <f t="shared" si="30"/>
        <v>-1200</v>
      </c>
      <c r="J180" s="47">
        <f t="shared" si="24"/>
        <v>80.64516129032258</v>
      </c>
      <c r="K180" s="81"/>
    </row>
    <row r="181" spans="1:11" s="4" customFormat="1" ht="15">
      <c r="A181" s="22" t="s">
        <v>15</v>
      </c>
      <c r="B181" s="23" t="s">
        <v>227</v>
      </c>
      <c r="C181" s="23" t="s">
        <v>223</v>
      </c>
      <c r="D181" s="23" t="s">
        <v>7</v>
      </c>
      <c r="E181" s="51">
        <v>620</v>
      </c>
      <c r="F181" s="11">
        <v>6200</v>
      </c>
      <c r="G181" s="11">
        <v>5000</v>
      </c>
      <c r="H181" s="11">
        <v>5000</v>
      </c>
      <c r="I181" s="11">
        <f>H181-F181</f>
        <v>-1200</v>
      </c>
      <c r="J181" s="47">
        <f t="shared" si="24"/>
        <v>80.64516129032258</v>
      </c>
      <c r="K181" s="81"/>
    </row>
    <row r="182" spans="1:11" s="4" customFormat="1" ht="15">
      <c r="A182" s="26" t="s">
        <v>230</v>
      </c>
      <c r="B182" s="25" t="s">
        <v>229</v>
      </c>
      <c r="C182" s="49"/>
      <c r="D182" s="49"/>
      <c r="E182" s="49"/>
      <c r="F182" s="50">
        <f aca="true" t="shared" si="31" ref="F182:I184">F183</f>
        <v>5000</v>
      </c>
      <c r="G182" s="50">
        <f t="shared" si="31"/>
        <v>5000</v>
      </c>
      <c r="H182" s="50">
        <f t="shared" si="31"/>
        <v>5000</v>
      </c>
      <c r="I182" s="50">
        <f t="shared" si="31"/>
        <v>0</v>
      </c>
      <c r="J182" s="47">
        <f t="shared" si="24"/>
        <v>100</v>
      </c>
      <c r="K182" s="81"/>
    </row>
    <row r="183" spans="1:11" s="4" customFormat="1" ht="15">
      <c r="A183" s="9" t="s">
        <v>224</v>
      </c>
      <c r="B183" s="20" t="s">
        <v>229</v>
      </c>
      <c r="C183" s="20" t="s">
        <v>223</v>
      </c>
      <c r="D183" s="48"/>
      <c r="E183" s="48"/>
      <c r="F183" s="43">
        <f t="shared" si="31"/>
        <v>5000</v>
      </c>
      <c r="G183" s="43">
        <f t="shared" si="31"/>
        <v>5000</v>
      </c>
      <c r="H183" s="43">
        <f t="shared" si="31"/>
        <v>5000</v>
      </c>
      <c r="I183" s="43">
        <f t="shared" si="31"/>
        <v>0</v>
      </c>
      <c r="J183" s="47">
        <f t="shared" si="24"/>
        <v>100</v>
      </c>
      <c r="K183" s="81"/>
    </row>
    <row r="184" spans="1:11" s="4" customFormat="1" ht="15">
      <c r="A184" s="9" t="s">
        <v>225</v>
      </c>
      <c r="B184" s="20" t="s">
        <v>229</v>
      </c>
      <c r="C184" s="20" t="s">
        <v>223</v>
      </c>
      <c r="D184" s="20" t="s">
        <v>7</v>
      </c>
      <c r="E184" s="48"/>
      <c r="F184" s="43">
        <f t="shared" si="31"/>
        <v>5000</v>
      </c>
      <c r="G184" s="43">
        <f t="shared" si="31"/>
        <v>5000</v>
      </c>
      <c r="H184" s="43">
        <f t="shared" si="31"/>
        <v>5000</v>
      </c>
      <c r="I184" s="43">
        <f t="shared" si="31"/>
        <v>0</v>
      </c>
      <c r="J184" s="47">
        <f t="shared" si="24"/>
        <v>100</v>
      </c>
      <c r="K184" s="81"/>
    </row>
    <row r="185" spans="1:11" s="4" customFormat="1" ht="15">
      <c r="A185" s="22" t="s">
        <v>14</v>
      </c>
      <c r="B185" s="23" t="s">
        <v>229</v>
      </c>
      <c r="C185" s="23" t="s">
        <v>223</v>
      </c>
      <c r="D185" s="23" t="s">
        <v>7</v>
      </c>
      <c r="E185" s="51">
        <v>610</v>
      </c>
      <c r="F185" s="11">
        <v>5000</v>
      </c>
      <c r="G185" s="11">
        <v>5000</v>
      </c>
      <c r="H185" s="11">
        <v>5000</v>
      </c>
      <c r="I185" s="11">
        <f>H185-F185</f>
        <v>0</v>
      </c>
      <c r="J185" s="47">
        <f t="shared" si="24"/>
        <v>100</v>
      </c>
      <c r="K185" s="81"/>
    </row>
    <row r="186" spans="1:11" s="4" customFormat="1" ht="21.75">
      <c r="A186" s="26" t="s">
        <v>306</v>
      </c>
      <c r="B186" s="25" t="s">
        <v>307</v>
      </c>
      <c r="C186" s="49"/>
      <c r="D186" s="49"/>
      <c r="E186" s="49"/>
      <c r="F186" s="50">
        <f aca="true" t="shared" si="32" ref="F186:I188">F187</f>
        <v>0</v>
      </c>
      <c r="G186" s="50">
        <f t="shared" si="32"/>
        <v>50000</v>
      </c>
      <c r="H186" s="50">
        <f t="shared" si="32"/>
        <v>50000</v>
      </c>
      <c r="I186" s="50">
        <f t="shared" si="32"/>
        <v>50000</v>
      </c>
      <c r="J186" s="47" t="e">
        <f t="shared" si="24"/>
        <v>#DIV/0!</v>
      </c>
      <c r="K186" s="81"/>
    </row>
    <row r="187" spans="1:11" s="4" customFormat="1" ht="15">
      <c r="A187" s="9" t="s">
        <v>224</v>
      </c>
      <c r="B187" s="20" t="s">
        <v>307</v>
      </c>
      <c r="C187" s="20" t="s">
        <v>223</v>
      </c>
      <c r="D187" s="48"/>
      <c r="E187" s="48"/>
      <c r="F187" s="43">
        <f t="shared" si="32"/>
        <v>0</v>
      </c>
      <c r="G187" s="43">
        <f t="shared" si="32"/>
        <v>50000</v>
      </c>
      <c r="H187" s="43">
        <f t="shared" si="32"/>
        <v>50000</v>
      </c>
      <c r="I187" s="43">
        <f t="shared" si="32"/>
        <v>50000</v>
      </c>
      <c r="J187" s="47" t="e">
        <f t="shared" si="24"/>
        <v>#DIV/0!</v>
      </c>
      <c r="K187" s="81"/>
    </row>
    <row r="188" spans="1:11" s="4" customFormat="1" ht="15">
      <c r="A188" s="9" t="s">
        <v>225</v>
      </c>
      <c r="B188" s="20" t="s">
        <v>307</v>
      </c>
      <c r="C188" s="20" t="s">
        <v>223</v>
      </c>
      <c r="D188" s="20" t="s">
        <v>7</v>
      </c>
      <c r="E188" s="48"/>
      <c r="F188" s="43">
        <f t="shared" si="32"/>
        <v>0</v>
      </c>
      <c r="G188" s="43">
        <f t="shared" si="32"/>
        <v>50000</v>
      </c>
      <c r="H188" s="43">
        <f t="shared" si="32"/>
        <v>50000</v>
      </c>
      <c r="I188" s="43">
        <f t="shared" si="32"/>
        <v>50000</v>
      </c>
      <c r="J188" s="47" t="e">
        <f t="shared" si="24"/>
        <v>#DIV/0!</v>
      </c>
      <c r="K188" s="81"/>
    </row>
    <row r="189" spans="1:11" s="4" customFormat="1" ht="15">
      <c r="A189" s="22" t="s">
        <v>14</v>
      </c>
      <c r="B189" s="23" t="s">
        <v>307</v>
      </c>
      <c r="C189" s="23" t="s">
        <v>223</v>
      </c>
      <c r="D189" s="23" t="s">
        <v>7</v>
      </c>
      <c r="E189" s="51">
        <v>610</v>
      </c>
      <c r="F189" s="11">
        <v>0</v>
      </c>
      <c r="G189" s="11">
        <v>50000</v>
      </c>
      <c r="H189" s="11">
        <v>50000</v>
      </c>
      <c r="I189" s="11">
        <f>H189-F189</f>
        <v>50000</v>
      </c>
      <c r="J189" s="47" t="e">
        <f t="shared" si="24"/>
        <v>#DIV/0!</v>
      </c>
      <c r="K189" s="81"/>
    </row>
    <row r="190" spans="1:11" s="4" customFormat="1" ht="53.25">
      <c r="A190" s="26" t="s">
        <v>370</v>
      </c>
      <c r="B190" s="25" t="s">
        <v>371</v>
      </c>
      <c r="C190" s="49"/>
      <c r="D190" s="49"/>
      <c r="E190" s="49"/>
      <c r="F190" s="50">
        <f aca="true" t="shared" si="33" ref="F190:I192">F191</f>
        <v>3000</v>
      </c>
      <c r="G190" s="50">
        <f t="shared" si="33"/>
        <v>0</v>
      </c>
      <c r="H190" s="50">
        <f t="shared" si="33"/>
        <v>0</v>
      </c>
      <c r="I190" s="50">
        <f t="shared" si="33"/>
        <v>-3000</v>
      </c>
      <c r="J190" s="47">
        <f t="shared" si="24"/>
        <v>0</v>
      </c>
      <c r="K190" s="81"/>
    </row>
    <row r="191" spans="1:11" s="4" customFormat="1" ht="15">
      <c r="A191" s="9" t="s">
        <v>224</v>
      </c>
      <c r="B191" s="20" t="s">
        <v>371</v>
      </c>
      <c r="C191" s="20" t="s">
        <v>223</v>
      </c>
      <c r="D191" s="48"/>
      <c r="E191" s="48"/>
      <c r="F191" s="43">
        <f t="shared" si="33"/>
        <v>3000</v>
      </c>
      <c r="G191" s="43">
        <f t="shared" si="33"/>
        <v>0</v>
      </c>
      <c r="H191" s="43">
        <f t="shared" si="33"/>
        <v>0</v>
      </c>
      <c r="I191" s="43">
        <f t="shared" si="33"/>
        <v>-3000</v>
      </c>
      <c r="J191" s="47">
        <f t="shared" si="24"/>
        <v>0</v>
      </c>
      <c r="K191" s="81"/>
    </row>
    <row r="192" spans="1:11" s="4" customFormat="1" ht="15">
      <c r="A192" s="9" t="s">
        <v>225</v>
      </c>
      <c r="B192" s="20" t="s">
        <v>371</v>
      </c>
      <c r="C192" s="20" t="s">
        <v>223</v>
      </c>
      <c r="D192" s="20" t="s">
        <v>7</v>
      </c>
      <c r="E192" s="48"/>
      <c r="F192" s="43">
        <f t="shared" si="33"/>
        <v>3000</v>
      </c>
      <c r="G192" s="43">
        <f t="shared" si="33"/>
        <v>0</v>
      </c>
      <c r="H192" s="43">
        <f t="shared" si="33"/>
        <v>0</v>
      </c>
      <c r="I192" s="43">
        <f t="shared" si="33"/>
        <v>-3000</v>
      </c>
      <c r="J192" s="47">
        <f t="shared" si="24"/>
        <v>0</v>
      </c>
      <c r="K192" s="81"/>
    </row>
    <row r="193" spans="1:11" s="4" customFormat="1" ht="15">
      <c r="A193" s="22" t="s">
        <v>14</v>
      </c>
      <c r="B193" s="23" t="s">
        <v>371</v>
      </c>
      <c r="C193" s="23" t="s">
        <v>223</v>
      </c>
      <c r="D193" s="23" t="s">
        <v>7</v>
      </c>
      <c r="E193" s="51">
        <v>610</v>
      </c>
      <c r="F193" s="11">
        <v>3000</v>
      </c>
      <c r="G193" s="11">
        <v>0</v>
      </c>
      <c r="H193" s="11">
        <v>0</v>
      </c>
      <c r="I193" s="11">
        <f>H193-F193</f>
        <v>-3000</v>
      </c>
      <c r="J193" s="47">
        <f t="shared" si="24"/>
        <v>0</v>
      </c>
      <c r="K193" s="81"/>
    </row>
    <row r="194" spans="1:11" s="4" customFormat="1" ht="32.25">
      <c r="A194" s="9" t="s">
        <v>151</v>
      </c>
      <c r="B194" s="27" t="s">
        <v>148</v>
      </c>
      <c r="C194" s="48"/>
      <c r="D194" s="48"/>
      <c r="E194" s="48"/>
      <c r="F194" s="43">
        <f>F195+F199+F203+F207+F212+F220+F225+F229</f>
        <v>1367800</v>
      </c>
      <c r="G194" s="43">
        <f>G195+G199+G203+G207+G212+G220+G225+G229</f>
        <v>2141966.86</v>
      </c>
      <c r="H194" s="43">
        <f>H195+H199+H203+H207+H212+H220+H225+H229</f>
        <v>2141792.13</v>
      </c>
      <c r="I194" s="43">
        <f>I195+I199+I203+I207+I212+I220+I225+I229</f>
        <v>773992.1299999999</v>
      </c>
      <c r="J194" s="47">
        <f t="shared" si="24"/>
        <v>156.58664497733585</v>
      </c>
      <c r="K194" s="81"/>
    </row>
    <row r="195" spans="1:11" s="4" customFormat="1" ht="15">
      <c r="A195" s="12" t="s">
        <v>232</v>
      </c>
      <c r="B195" s="25" t="s">
        <v>231</v>
      </c>
      <c r="C195" s="49"/>
      <c r="D195" s="49"/>
      <c r="E195" s="49"/>
      <c r="F195" s="50">
        <f aca="true" t="shared" si="34" ref="F195:I197">F196</f>
        <v>50000</v>
      </c>
      <c r="G195" s="50">
        <f t="shared" si="34"/>
        <v>10000</v>
      </c>
      <c r="H195" s="50">
        <f t="shared" si="34"/>
        <v>10000</v>
      </c>
      <c r="I195" s="50">
        <f t="shared" si="34"/>
        <v>-40000</v>
      </c>
      <c r="J195" s="47">
        <f t="shared" si="24"/>
        <v>20</v>
      </c>
      <c r="K195" s="81"/>
    </row>
    <row r="196" spans="1:11" s="4" customFormat="1" ht="15">
      <c r="A196" s="9" t="s">
        <v>224</v>
      </c>
      <c r="B196" s="20" t="s">
        <v>231</v>
      </c>
      <c r="C196" s="20" t="s">
        <v>223</v>
      </c>
      <c r="D196" s="48"/>
      <c r="E196" s="48"/>
      <c r="F196" s="43">
        <f t="shared" si="34"/>
        <v>50000</v>
      </c>
      <c r="G196" s="43">
        <f t="shared" si="34"/>
        <v>10000</v>
      </c>
      <c r="H196" s="43">
        <f t="shared" si="34"/>
        <v>10000</v>
      </c>
      <c r="I196" s="43">
        <f t="shared" si="34"/>
        <v>-40000</v>
      </c>
      <c r="J196" s="47">
        <f t="shared" si="24"/>
        <v>20</v>
      </c>
      <c r="K196" s="81"/>
    </row>
    <row r="197" spans="1:11" s="4" customFormat="1" ht="15">
      <c r="A197" s="9" t="s">
        <v>225</v>
      </c>
      <c r="B197" s="20" t="s">
        <v>231</v>
      </c>
      <c r="C197" s="20" t="s">
        <v>223</v>
      </c>
      <c r="D197" s="20" t="s">
        <v>7</v>
      </c>
      <c r="E197" s="48"/>
      <c r="F197" s="43">
        <f t="shared" si="34"/>
        <v>50000</v>
      </c>
      <c r="G197" s="43">
        <f t="shared" si="34"/>
        <v>10000</v>
      </c>
      <c r="H197" s="43">
        <f t="shared" si="34"/>
        <v>10000</v>
      </c>
      <c r="I197" s="43">
        <f t="shared" si="34"/>
        <v>-40000</v>
      </c>
      <c r="J197" s="47">
        <f t="shared" si="24"/>
        <v>20</v>
      </c>
      <c r="K197" s="81"/>
    </row>
    <row r="198" spans="1:11" s="4" customFormat="1" ht="15">
      <c r="A198" s="22" t="s">
        <v>14</v>
      </c>
      <c r="B198" s="20" t="s">
        <v>231</v>
      </c>
      <c r="C198" s="23" t="s">
        <v>223</v>
      </c>
      <c r="D198" s="23" t="s">
        <v>7</v>
      </c>
      <c r="E198" s="51">
        <v>610</v>
      </c>
      <c r="F198" s="11">
        <v>50000</v>
      </c>
      <c r="G198" s="11">
        <v>10000</v>
      </c>
      <c r="H198" s="11">
        <v>10000</v>
      </c>
      <c r="I198" s="11">
        <f>H198-F198</f>
        <v>-40000</v>
      </c>
      <c r="J198" s="47">
        <f aca="true" t="shared" si="35" ref="J198:J261">H198/F198*100</f>
        <v>20</v>
      </c>
      <c r="K198" s="81"/>
    </row>
    <row r="199" spans="1:11" s="4" customFormat="1" ht="32.25">
      <c r="A199" s="26" t="s">
        <v>334</v>
      </c>
      <c r="B199" s="29" t="s">
        <v>335</v>
      </c>
      <c r="C199" s="49"/>
      <c r="D199" s="49"/>
      <c r="E199" s="49"/>
      <c r="F199" s="50">
        <f aca="true" t="shared" si="36" ref="F199:I201">F200</f>
        <v>0</v>
      </c>
      <c r="G199" s="50">
        <f t="shared" si="36"/>
        <v>3200</v>
      </c>
      <c r="H199" s="50">
        <f t="shared" si="36"/>
        <v>3200</v>
      </c>
      <c r="I199" s="50">
        <f t="shared" si="36"/>
        <v>3200</v>
      </c>
      <c r="J199" s="47" t="e">
        <f t="shared" si="35"/>
        <v>#DIV/0!</v>
      </c>
      <c r="K199" s="81"/>
    </row>
    <row r="200" spans="1:11" s="4" customFormat="1" ht="15">
      <c r="A200" s="9" t="s">
        <v>224</v>
      </c>
      <c r="B200" s="27" t="s">
        <v>335</v>
      </c>
      <c r="C200" s="20" t="s">
        <v>223</v>
      </c>
      <c r="D200" s="20"/>
      <c r="E200" s="48"/>
      <c r="F200" s="43">
        <f t="shared" si="36"/>
        <v>0</v>
      </c>
      <c r="G200" s="43">
        <f t="shared" si="36"/>
        <v>3200</v>
      </c>
      <c r="H200" s="43">
        <f t="shared" si="36"/>
        <v>3200</v>
      </c>
      <c r="I200" s="43">
        <f t="shared" si="36"/>
        <v>3200</v>
      </c>
      <c r="J200" s="47" t="e">
        <f t="shared" si="35"/>
        <v>#DIV/0!</v>
      </c>
      <c r="K200" s="81"/>
    </row>
    <row r="201" spans="1:11" s="4" customFormat="1" ht="15">
      <c r="A201" s="9" t="s">
        <v>225</v>
      </c>
      <c r="B201" s="27" t="s">
        <v>335</v>
      </c>
      <c r="C201" s="20" t="s">
        <v>223</v>
      </c>
      <c r="D201" s="20" t="s">
        <v>7</v>
      </c>
      <c r="E201" s="48"/>
      <c r="F201" s="43">
        <f t="shared" si="36"/>
        <v>0</v>
      </c>
      <c r="G201" s="43">
        <f t="shared" si="36"/>
        <v>3200</v>
      </c>
      <c r="H201" s="43">
        <f t="shared" si="36"/>
        <v>3200</v>
      </c>
      <c r="I201" s="43">
        <f t="shared" si="36"/>
        <v>3200</v>
      </c>
      <c r="J201" s="47" t="e">
        <f t="shared" si="35"/>
        <v>#DIV/0!</v>
      </c>
      <c r="K201" s="81"/>
    </row>
    <row r="202" spans="1:11" s="4" customFormat="1" ht="15">
      <c r="A202" s="22" t="s">
        <v>14</v>
      </c>
      <c r="B202" s="30" t="s">
        <v>335</v>
      </c>
      <c r="C202" s="23" t="s">
        <v>223</v>
      </c>
      <c r="D202" s="23" t="s">
        <v>7</v>
      </c>
      <c r="E202" s="51">
        <v>610</v>
      </c>
      <c r="F202" s="11">
        <v>0</v>
      </c>
      <c r="G202" s="11">
        <v>3200</v>
      </c>
      <c r="H202" s="11">
        <v>3200</v>
      </c>
      <c r="I202" s="11">
        <f>H202-F202</f>
        <v>3200</v>
      </c>
      <c r="J202" s="47" t="e">
        <f t="shared" si="35"/>
        <v>#DIV/0!</v>
      </c>
      <c r="K202" s="81"/>
    </row>
    <row r="203" spans="1:11" s="4" customFormat="1" ht="32.25">
      <c r="A203" s="26" t="s">
        <v>336</v>
      </c>
      <c r="B203" s="29" t="s">
        <v>337</v>
      </c>
      <c r="C203" s="49"/>
      <c r="D203" s="49"/>
      <c r="E203" s="49"/>
      <c r="F203" s="50">
        <f aca="true" t="shared" si="37" ref="F203:I205">F204</f>
        <v>0</v>
      </c>
      <c r="G203" s="50">
        <f t="shared" si="37"/>
        <v>42700</v>
      </c>
      <c r="H203" s="50">
        <f t="shared" si="37"/>
        <v>42700</v>
      </c>
      <c r="I203" s="50">
        <f t="shared" si="37"/>
        <v>42700</v>
      </c>
      <c r="J203" s="47" t="e">
        <f t="shared" si="35"/>
        <v>#DIV/0!</v>
      </c>
      <c r="K203" s="81"/>
    </row>
    <row r="204" spans="1:11" s="4" customFormat="1" ht="15">
      <c r="A204" s="9" t="s">
        <v>224</v>
      </c>
      <c r="B204" s="27" t="s">
        <v>337</v>
      </c>
      <c r="C204" s="20" t="s">
        <v>223</v>
      </c>
      <c r="D204" s="20"/>
      <c r="E204" s="48"/>
      <c r="F204" s="43">
        <f t="shared" si="37"/>
        <v>0</v>
      </c>
      <c r="G204" s="43">
        <f t="shared" si="37"/>
        <v>42700</v>
      </c>
      <c r="H204" s="43">
        <f t="shared" si="37"/>
        <v>42700</v>
      </c>
      <c r="I204" s="43">
        <f t="shared" si="37"/>
        <v>42700</v>
      </c>
      <c r="J204" s="47" t="e">
        <f t="shared" si="35"/>
        <v>#DIV/0!</v>
      </c>
      <c r="K204" s="81"/>
    </row>
    <row r="205" spans="1:11" s="4" customFormat="1" ht="15">
      <c r="A205" s="9" t="s">
        <v>225</v>
      </c>
      <c r="B205" s="27" t="s">
        <v>337</v>
      </c>
      <c r="C205" s="20" t="s">
        <v>223</v>
      </c>
      <c r="D205" s="20" t="s">
        <v>7</v>
      </c>
      <c r="E205" s="48"/>
      <c r="F205" s="43">
        <f t="shared" si="37"/>
        <v>0</v>
      </c>
      <c r="G205" s="43">
        <f t="shared" si="37"/>
        <v>42700</v>
      </c>
      <c r="H205" s="43">
        <f t="shared" si="37"/>
        <v>42700</v>
      </c>
      <c r="I205" s="43">
        <f t="shared" si="37"/>
        <v>42700</v>
      </c>
      <c r="J205" s="47" t="e">
        <f t="shared" si="35"/>
        <v>#DIV/0!</v>
      </c>
      <c r="K205" s="81"/>
    </row>
    <row r="206" spans="1:11" s="4" customFormat="1" ht="15">
      <c r="A206" s="22" t="s">
        <v>14</v>
      </c>
      <c r="B206" s="30" t="s">
        <v>337</v>
      </c>
      <c r="C206" s="23" t="s">
        <v>223</v>
      </c>
      <c r="D206" s="23" t="s">
        <v>7</v>
      </c>
      <c r="E206" s="51">
        <v>610</v>
      </c>
      <c r="F206" s="11">
        <v>0</v>
      </c>
      <c r="G206" s="11">
        <v>42700</v>
      </c>
      <c r="H206" s="11">
        <v>42700</v>
      </c>
      <c r="I206" s="11">
        <f>H206-F206</f>
        <v>42700</v>
      </c>
      <c r="J206" s="47" t="e">
        <f t="shared" si="35"/>
        <v>#DIV/0!</v>
      </c>
      <c r="K206" s="81"/>
    </row>
    <row r="207" spans="1:11" s="4" customFormat="1" ht="42.75">
      <c r="A207" s="26" t="s">
        <v>308</v>
      </c>
      <c r="B207" s="29" t="s">
        <v>309</v>
      </c>
      <c r="C207" s="49"/>
      <c r="D207" s="49"/>
      <c r="E207" s="49"/>
      <c r="F207" s="50">
        <f aca="true" t="shared" si="38" ref="F207:I208">F208</f>
        <v>0</v>
      </c>
      <c r="G207" s="50">
        <f t="shared" si="38"/>
        <v>399200</v>
      </c>
      <c r="H207" s="50">
        <f t="shared" si="38"/>
        <v>399200</v>
      </c>
      <c r="I207" s="50">
        <f t="shared" si="38"/>
        <v>399200</v>
      </c>
      <c r="J207" s="47" t="e">
        <f t="shared" si="35"/>
        <v>#DIV/0!</v>
      </c>
      <c r="K207" s="81"/>
    </row>
    <row r="208" spans="1:11" s="4" customFormat="1" ht="15">
      <c r="A208" s="9" t="s">
        <v>224</v>
      </c>
      <c r="B208" s="27" t="s">
        <v>309</v>
      </c>
      <c r="C208" s="20" t="s">
        <v>223</v>
      </c>
      <c r="D208" s="20"/>
      <c r="E208" s="48"/>
      <c r="F208" s="43">
        <f t="shared" si="38"/>
        <v>0</v>
      </c>
      <c r="G208" s="43">
        <f t="shared" si="38"/>
        <v>399200</v>
      </c>
      <c r="H208" s="43">
        <f t="shared" si="38"/>
        <v>399200</v>
      </c>
      <c r="I208" s="43">
        <f t="shared" si="38"/>
        <v>399200</v>
      </c>
      <c r="J208" s="47" t="e">
        <f t="shared" si="35"/>
        <v>#DIV/0!</v>
      </c>
      <c r="K208" s="81"/>
    </row>
    <row r="209" spans="1:11" s="4" customFormat="1" ht="15">
      <c r="A209" s="9" t="s">
        <v>225</v>
      </c>
      <c r="B209" s="27" t="s">
        <v>309</v>
      </c>
      <c r="C209" s="20" t="s">
        <v>223</v>
      </c>
      <c r="D209" s="20" t="s">
        <v>7</v>
      </c>
      <c r="E209" s="48"/>
      <c r="F209" s="43">
        <f>F210+F211</f>
        <v>0</v>
      </c>
      <c r="G209" s="43">
        <f>G210+G211</f>
        <v>399200</v>
      </c>
      <c r="H209" s="43">
        <f>H210+H211</f>
        <v>399200</v>
      </c>
      <c r="I209" s="43">
        <f>I210+I211</f>
        <v>399200</v>
      </c>
      <c r="J209" s="47" t="e">
        <f t="shared" si="35"/>
        <v>#DIV/0!</v>
      </c>
      <c r="K209" s="81"/>
    </row>
    <row r="210" spans="1:11" s="4" customFormat="1" ht="15">
      <c r="A210" s="22" t="s">
        <v>14</v>
      </c>
      <c r="B210" s="30" t="s">
        <v>309</v>
      </c>
      <c r="C210" s="23" t="s">
        <v>223</v>
      </c>
      <c r="D210" s="23" t="s">
        <v>7</v>
      </c>
      <c r="E210" s="51">
        <v>610</v>
      </c>
      <c r="F210" s="11">
        <v>0</v>
      </c>
      <c r="G210" s="11">
        <v>112000</v>
      </c>
      <c r="H210" s="11">
        <v>112000</v>
      </c>
      <c r="I210" s="11">
        <f>H210-F210</f>
        <v>112000</v>
      </c>
      <c r="J210" s="47" t="e">
        <f t="shared" si="35"/>
        <v>#DIV/0!</v>
      </c>
      <c r="K210" s="81"/>
    </row>
    <row r="211" spans="1:11" s="4" customFormat="1" ht="15">
      <c r="A211" s="22" t="s">
        <v>15</v>
      </c>
      <c r="B211" s="30" t="s">
        <v>309</v>
      </c>
      <c r="C211" s="23" t="s">
        <v>223</v>
      </c>
      <c r="D211" s="23" t="s">
        <v>7</v>
      </c>
      <c r="E211" s="51">
        <v>620</v>
      </c>
      <c r="F211" s="11">
        <v>0</v>
      </c>
      <c r="G211" s="11">
        <v>287200</v>
      </c>
      <c r="H211" s="11">
        <v>287200</v>
      </c>
      <c r="I211" s="11">
        <f>H211-F211</f>
        <v>287200</v>
      </c>
      <c r="J211" s="47" t="e">
        <f t="shared" si="35"/>
        <v>#DIV/0!</v>
      </c>
      <c r="K211" s="81"/>
    </row>
    <row r="212" spans="1:11" s="4" customFormat="1" ht="21.75">
      <c r="A212" s="26" t="s">
        <v>33</v>
      </c>
      <c r="B212" s="29" t="s">
        <v>149</v>
      </c>
      <c r="C212" s="49"/>
      <c r="D212" s="49"/>
      <c r="E212" s="49"/>
      <c r="F212" s="50">
        <f>F213+F216</f>
        <v>1054200</v>
      </c>
      <c r="G212" s="50">
        <f>G213+G216</f>
        <v>1074966.41</v>
      </c>
      <c r="H212" s="50">
        <f>H213+H216</f>
        <v>1074966.41</v>
      </c>
      <c r="I212" s="50">
        <f>I213+I216</f>
        <v>20766.409999999945</v>
      </c>
      <c r="J212" s="47">
        <f t="shared" si="35"/>
        <v>101.9698738379814</v>
      </c>
      <c r="K212" s="81"/>
    </row>
    <row r="213" spans="1:11" s="4" customFormat="1" ht="15">
      <c r="A213" s="6" t="s">
        <v>16</v>
      </c>
      <c r="B213" s="27" t="s">
        <v>149</v>
      </c>
      <c r="C213" s="20" t="s">
        <v>11</v>
      </c>
      <c r="D213" s="48"/>
      <c r="E213" s="48"/>
      <c r="F213" s="5">
        <f aca="true" t="shared" si="39" ref="F213:I214">F214</f>
        <v>145600</v>
      </c>
      <c r="G213" s="5">
        <f t="shared" si="39"/>
        <v>139883.33</v>
      </c>
      <c r="H213" s="5">
        <f t="shared" si="39"/>
        <v>139883.33</v>
      </c>
      <c r="I213" s="5">
        <f t="shared" si="39"/>
        <v>-5716.670000000013</v>
      </c>
      <c r="J213" s="47">
        <f t="shared" si="35"/>
        <v>96.07371565934065</v>
      </c>
      <c r="K213" s="81"/>
    </row>
    <row r="214" spans="1:11" s="4" customFormat="1" ht="15">
      <c r="A214" s="9" t="s">
        <v>18</v>
      </c>
      <c r="B214" s="27" t="s">
        <v>149</v>
      </c>
      <c r="C214" s="20" t="s">
        <v>11</v>
      </c>
      <c r="D214" s="20" t="s">
        <v>12</v>
      </c>
      <c r="E214" s="48"/>
      <c r="F214" s="5">
        <f t="shared" si="39"/>
        <v>145600</v>
      </c>
      <c r="G214" s="5">
        <f t="shared" si="39"/>
        <v>139883.33</v>
      </c>
      <c r="H214" s="5">
        <f t="shared" si="39"/>
        <v>139883.33</v>
      </c>
      <c r="I214" s="5">
        <f t="shared" si="39"/>
        <v>-5716.670000000013</v>
      </c>
      <c r="J214" s="47">
        <f t="shared" si="35"/>
        <v>96.07371565934065</v>
      </c>
      <c r="K214" s="81"/>
    </row>
    <row r="215" spans="1:11" s="4" customFormat="1" ht="15">
      <c r="A215" s="22" t="s">
        <v>15</v>
      </c>
      <c r="B215" s="30" t="s">
        <v>149</v>
      </c>
      <c r="C215" s="23" t="s">
        <v>11</v>
      </c>
      <c r="D215" s="23" t="s">
        <v>12</v>
      </c>
      <c r="E215" s="51">
        <v>620</v>
      </c>
      <c r="F215" s="13">
        <v>145600</v>
      </c>
      <c r="G215" s="13">
        <v>139883.33</v>
      </c>
      <c r="H215" s="13">
        <v>139883.33</v>
      </c>
      <c r="I215" s="11">
        <f>H215-F215</f>
        <v>-5716.670000000013</v>
      </c>
      <c r="J215" s="47">
        <f t="shared" si="35"/>
        <v>96.07371565934065</v>
      </c>
      <c r="K215" s="81"/>
    </row>
    <row r="216" spans="1:11" s="4" customFormat="1" ht="15">
      <c r="A216" s="9" t="s">
        <v>224</v>
      </c>
      <c r="B216" s="27" t="s">
        <v>149</v>
      </c>
      <c r="C216" s="20" t="s">
        <v>223</v>
      </c>
      <c r="D216" s="20"/>
      <c r="E216" s="48"/>
      <c r="F216" s="43">
        <f>F217</f>
        <v>908600</v>
      </c>
      <c r="G216" s="43">
        <f>G217</f>
        <v>935083.08</v>
      </c>
      <c r="H216" s="43">
        <f>H217</f>
        <v>935083.08</v>
      </c>
      <c r="I216" s="43">
        <f>I217</f>
        <v>26483.079999999958</v>
      </c>
      <c r="J216" s="47">
        <f t="shared" si="35"/>
        <v>102.91471274488224</v>
      </c>
      <c r="K216" s="81"/>
    </row>
    <row r="217" spans="1:11" s="4" customFormat="1" ht="15">
      <c r="A217" s="9" t="s">
        <v>225</v>
      </c>
      <c r="B217" s="27" t="s">
        <v>149</v>
      </c>
      <c r="C217" s="20" t="s">
        <v>223</v>
      </c>
      <c r="D217" s="20" t="s">
        <v>7</v>
      </c>
      <c r="E217" s="48"/>
      <c r="F217" s="43">
        <f>F218+F219</f>
        <v>908600</v>
      </c>
      <c r="G217" s="43">
        <f>G218+G219</f>
        <v>935083.08</v>
      </c>
      <c r="H217" s="43">
        <f>H218+H219</f>
        <v>935083.08</v>
      </c>
      <c r="I217" s="43">
        <f>I218+I219</f>
        <v>26483.079999999958</v>
      </c>
      <c r="J217" s="47">
        <f t="shared" si="35"/>
        <v>102.91471274488224</v>
      </c>
      <c r="K217" s="81"/>
    </row>
    <row r="218" spans="1:11" s="4" customFormat="1" ht="15">
      <c r="A218" s="22" t="s">
        <v>14</v>
      </c>
      <c r="B218" s="30" t="s">
        <v>149</v>
      </c>
      <c r="C218" s="23" t="s">
        <v>223</v>
      </c>
      <c r="D218" s="23" t="s">
        <v>7</v>
      </c>
      <c r="E218" s="51">
        <v>610</v>
      </c>
      <c r="F218" s="11">
        <v>776600</v>
      </c>
      <c r="G218" s="11">
        <v>796083.08</v>
      </c>
      <c r="H218" s="11">
        <v>796083.08</v>
      </c>
      <c r="I218" s="11">
        <f>H218-F218</f>
        <v>19483.079999999958</v>
      </c>
      <c r="J218" s="47">
        <f t="shared" si="35"/>
        <v>102.50876641771825</v>
      </c>
      <c r="K218" s="81"/>
    </row>
    <row r="219" spans="1:11" s="4" customFormat="1" ht="15">
      <c r="A219" s="22" t="s">
        <v>15</v>
      </c>
      <c r="B219" s="30" t="s">
        <v>149</v>
      </c>
      <c r="C219" s="23" t="s">
        <v>223</v>
      </c>
      <c r="D219" s="23" t="s">
        <v>7</v>
      </c>
      <c r="E219" s="51">
        <v>620</v>
      </c>
      <c r="F219" s="11">
        <v>132000</v>
      </c>
      <c r="G219" s="11">
        <v>139000</v>
      </c>
      <c r="H219" s="11">
        <v>139000</v>
      </c>
      <c r="I219" s="11">
        <f>H219-F219</f>
        <v>7000</v>
      </c>
      <c r="J219" s="47">
        <f t="shared" si="35"/>
        <v>105.3030303030303</v>
      </c>
      <c r="K219" s="81"/>
    </row>
    <row r="220" spans="1:11" s="4" customFormat="1" ht="42.75">
      <c r="A220" s="26" t="s">
        <v>331</v>
      </c>
      <c r="B220" s="29" t="s">
        <v>332</v>
      </c>
      <c r="C220" s="49"/>
      <c r="D220" s="49"/>
      <c r="E220" s="49"/>
      <c r="F220" s="50">
        <f aca="true" t="shared" si="40" ref="F220:I221">F221</f>
        <v>0</v>
      </c>
      <c r="G220" s="50">
        <f t="shared" si="40"/>
        <v>99800</v>
      </c>
      <c r="H220" s="50">
        <f t="shared" si="40"/>
        <v>99800</v>
      </c>
      <c r="I220" s="50">
        <f t="shared" si="40"/>
        <v>99800</v>
      </c>
      <c r="J220" s="47" t="e">
        <f t="shared" si="35"/>
        <v>#DIV/0!</v>
      </c>
      <c r="K220" s="81"/>
    </row>
    <row r="221" spans="1:11" s="4" customFormat="1" ht="15">
      <c r="A221" s="9" t="s">
        <v>224</v>
      </c>
      <c r="B221" s="27" t="s">
        <v>332</v>
      </c>
      <c r="C221" s="20" t="s">
        <v>223</v>
      </c>
      <c r="D221" s="20"/>
      <c r="E221" s="48"/>
      <c r="F221" s="43">
        <f t="shared" si="40"/>
        <v>0</v>
      </c>
      <c r="G221" s="43">
        <f t="shared" si="40"/>
        <v>99800</v>
      </c>
      <c r="H221" s="43">
        <f t="shared" si="40"/>
        <v>99800</v>
      </c>
      <c r="I221" s="43">
        <f t="shared" si="40"/>
        <v>99800</v>
      </c>
      <c r="J221" s="47" t="e">
        <f t="shared" si="35"/>
        <v>#DIV/0!</v>
      </c>
      <c r="K221" s="81"/>
    </row>
    <row r="222" spans="1:11" s="4" customFormat="1" ht="15">
      <c r="A222" s="9" t="s">
        <v>225</v>
      </c>
      <c r="B222" s="27" t="s">
        <v>332</v>
      </c>
      <c r="C222" s="20" t="s">
        <v>223</v>
      </c>
      <c r="D222" s="20" t="s">
        <v>7</v>
      </c>
      <c r="E222" s="48"/>
      <c r="F222" s="43">
        <f>F223+F224</f>
        <v>0</v>
      </c>
      <c r="G222" s="43">
        <f>G223+G224</f>
        <v>99800</v>
      </c>
      <c r="H222" s="43">
        <f>H223+H224</f>
        <v>99800</v>
      </c>
      <c r="I222" s="43">
        <f>I223+I224</f>
        <v>99800</v>
      </c>
      <c r="J222" s="47" t="e">
        <f t="shared" si="35"/>
        <v>#DIV/0!</v>
      </c>
      <c r="K222" s="81"/>
    </row>
    <row r="223" spans="1:11" s="4" customFormat="1" ht="15">
      <c r="A223" s="22" t="s">
        <v>14</v>
      </c>
      <c r="B223" s="30" t="s">
        <v>332</v>
      </c>
      <c r="C223" s="23" t="s">
        <v>223</v>
      </c>
      <c r="D223" s="23" t="s">
        <v>7</v>
      </c>
      <c r="E223" s="51">
        <v>610</v>
      </c>
      <c r="F223" s="11">
        <v>0</v>
      </c>
      <c r="G223" s="11">
        <v>28000</v>
      </c>
      <c r="H223" s="11">
        <v>28000</v>
      </c>
      <c r="I223" s="11">
        <f>H223-F223</f>
        <v>28000</v>
      </c>
      <c r="J223" s="47" t="e">
        <f t="shared" si="35"/>
        <v>#DIV/0!</v>
      </c>
      <c r="K223" s="81"/>
    </row>
    <row r="224" spans="1:11" s="4" customFormat="1" ht="15">
      <c r="A224" s="22" t="s">
        <v>15</v>
      </c>
      <c r="B224" s="30" t="s">
        <v>332</v>
      </c>
      <c r="C224" s="23" t="s">
        <v>223</v>
      </c>
      <c r="D224" s="23" t="s">
        <v>7</v>
      </c>
      <c r="E224" s="51">
        <v>620</v>
      </c>
      <c r="F224" s="11">
        <v>0</v>
      </c>
      <c r="G224" s="11">
        <v>71800</v>
      </c>
      <c r="H224" s="11">
        <v>71800</v>
      </c>
      <c r="I224" s="11">
        <f>H224-F224</f>
        <v>71800</v>
      </c>
      <c r="J224" s="47" t="e">
        <f t="shared" si="35"/>
        <v>#DIV/0!</v>
      </c>
      <c r="K224" s="81"/>
    </row>
    <row r="225" spans="1:11" s="4" customFormat="1" ht="15">
      <c r="A225" s="26" t="s">
        <v>348</v>
      </c>
      <c r="B225" s="29" t="s">
        <v>349</v>
      </c>
      <c r="C225" s="49"/>
      <c r="D225" s="49"/>
      <c r="E225" s="49"/>
      <c r="F225" s="50">
        <f aca="true" t="shared" si="41" ref="F225:I227">F226</f>
        <v>0</v>
      </c>
      <c r="G225" s="50">
        <f t="shared" si="41"/>
        <v>243000</v>
      </c>
      <c r="H225" s="50">
        <f t="shared" si="41"/>
        <v>242825.27</v>
      </c>
      <c r="I225" s="50">
        <f t="shared" si="41"/>
        <v>242825.27</v>
      </c>
      <c r="J225" s="47" t="e">
        <f t="shared" si="35"/>
        <v>#DIV/0!</v>
      </c>
      <c r="K225" s="81"/>
    </row>
    <row r="226" spans="1:11" s="4" customFormat="1" ht="15">
      <c r="A226" s="9" t="s">
        <v>224</v>
      </c>
      <c r="B226" s="27" t="s">
        <v>349</v>
      </c>
      <c r="C226" s="20" t="s">
        <v>223</v>
      </c>
      <c r="D226" s="20"/>
      <c r="E226" s="48"/>
      <c r="F226" s="43">
        <f t="shared" si="41"/>
        <v>0</v>
      </c>
      <c r="G226" s="43">
        <f t="shared" si="41"/>
        <v>243000</v>
      </c>
      <c r="H226" s="43">
        <f t="shared" si="41"/>
        <v>242825.27</v>
      </c>
      <c r="I226" s="43">
        <f t="shared" si="41"/>
        <v>242825.27</v>
      </c>
      <c r="J226" s="47" t="e">
        <f t="shared" si="35"/>
        <v>#DIV/0!</v>
      </c>
      <c r="K226" s="81"/>
    </row>
    <row r="227" spans="1:11" s="4" customFormat="1" ht="15">
      <c r="A227" s="9" t="s">
        <v>225</v>
      </c>
      <c r="B227" s="27" t="s">
        <v>349</v>
      </c>
      <c r="C227" s="20" t="s">
        <v>223</v>
      </c>
      <c r="D227" s="20" t="s">
        <v>7</v>
      </c>
      <c r="E227" s="48"/>
      <c r="F227" s="43">
        <f t="shared" si="41"/>
        <v>0</v>
      </c>
      <c r="G227" s="43">
        <f t="shared" si="41"/>
        <v>243000</v>
      </c>
      <c r="H227" s="43">
        <f t="shared" si="41"/>
        <v>242825.27</v>
      </c>
      <c r="I227" s="43">
        <f t="shared" si="41"/>
        <v>242825.27</v>
      </c>
      <c r="J227" s="47" t="e">
        <f t="shared" si="35"/>
        <v>#DIV/0!</v>
      </c>
      <c r="K227" s="81"/>
    </row>
    <row r="228" spans="1:11" s="4" customFormat="1" ht="15">
      <c r="A228" s="22" t="s">
        <v>14</v>
      </c>
      <c r="B228" s="30" t="s">
        <v>349</v>
      </c>
      <c r="C228" s="23" t="s">
        <v>223</v>
      </c>
      <c r="D228" s="23" t="s">
        <v>7</v>
      </c>
      <c r="E228" s="51">
        <v>610</v>
      </c>
      <c r="F228" s="11">
        <v>0</v>
      </c>
      <c r="G228" s="11">
        <v>243000</v>
      </c>
      <c r="H228" s="11">
        <v>242825.27</v>
      </c>
      <c r="I228" s="11">
        <f>H228-F228</f>
        <v>242825.27</v>
      </c>
      <c r="J228" s="47" t="e">
        <f t="shared" si="35"/>
        <v>#DIV/0!</v>
      </c>
      <c r="K228" s="81"/>
    </row>
    <row r="229" spans="1:11" s="4" customFormat="1" ht="21.75">
      <c r="A229" s="26" t="s">
        <v>34</v>
      </c>
      <c r="B229" s="29" t="s">
        <v>152</v>
      </c>
      <c r="C229" s="49"/>
      <c r="D229" s="49"/>
      <c r="E229" s="49"/>
      <c r="F229" s="50">
        <f>F230+F233</f>
        <v>263600</v>
      </c>
      <c r="G229" s="50">
        <f>G230+G233</f>
        <v>269100.45</v>
      </c>
      <c r="H229" s="50">
        <f>H230+H233</f>
        <v>269100.45</v>
      </c>
      <c r="I229" s="50">
        <f>I230+I233</f>
        <v>5500.450000000012</v>
      </c>
      <c r="J229" s="47">
        <f t="shared" si="35"/>
        <v>102.08666540212444</v>
      </c>
      <c r="K229" s="81"/>
    </row>
    <row r="230" spans="1:11" s="4" customFormat="1" ht="15">
      <c r="A230" s="6" t="s">
        <v>16</v>
      </c>
      <c r="B230" s="27" t="s">
        <v>152</v>
      </c>
      <c r="C230" s="20" t="s">
        <v>11</v>
      </c>
      <c r="D230" s="48"/>
      <c r="E230" s="48"/>
      <c r="F230" s="5">
        <f aca="true" t="shared" si="42" ref="F230:I231">F231</f>
        <v>36400</v>
      </c>
      <c r="G230" s="5">
        <f t="shared" si="42"/>
        <v>35012.81</v>
      </c>
      <c r="H230" s="5">
        <f t="shared" si="42"/>
        <v>35012.81</v>
      </c>
      <c r="I230" s="5">
        <f t="shared" si="42"/>
        <v>-1387.1900000000023</v>
      </c>
      <c r="J230" s="47">
        <f t="shared" si="35"/>
        <v>96.18903846153846</v>
      </c>
      <c r="K230" s="81"/>
    </row>
    <row r="231" spans="1:11" s="4" customFormat="1" ht="15">
      <c r="A231" s="9" t="s">
        <v>18</v>
      </c>
      <c r="B231" s="27" t="s">
        <v>152</v>
      </c>
      <c r="C231" s="20" t="s">
        <v>11</v>
      </c>
      <c r="D231" s="20" t="s">
        <v>12</v>
      </c>
      <c r="E231" s="48"/>
      <c r="F231" s="5">
        <f t="shared" si="42"/>
        <v>36400</v>
      </c>
      <c r="G231" s="5">
        <f t="shared" si="42"/>
        <v>35012.81</v>
      </c>
      <c r="H231" s="5">
        <f t="shared" si="42"/>
        <v>35012.81</v>
      </c>
      <c r="I231" s="5">
        <f t="shared" si="42"/>
        <v>-1387.1900000000023</v>
      </c>
      <c r="J231" s="47">
        <f t="shared" si="35"/>
        <v>96.18903846153846</v>
      </c>
      <c r="K231" s="81"/>
    </row>
    <row r="232" spans="1:11" s="4" customFormat="1" ht="15">
      <c r="A232" s="22" t="s">
        <v>15</v>
      </c>
      <c r="B232" s="30" t="s">
        <v>152</v>
      </c>
      <c r="C232" s="23" t="s">
        <v>11</v>
      </c>
      <c r="D232" s="23" t="s">
        <v>12</v>
      </c>
      <c r="E232" s="51">
        <v>620</v>
      </c>
      <c r="F232" s="13">
        <v>36400</v>
      </c>
      <c r="G232" s="13">
        <v>35012.81</v>
      </c>
      <c r="H232" s="13">
        <v>35012.81</v>
      </c>
      <c r="I232" s="11">
        <f>H232-F232</f>
        <v>-1387.1900000000023</v>
      </c>
      <c r="J232" s="47">
        <f t="shared" si="35"/>
        <v>96.18903846153846</v>
      </c>
      <c r="K232" s="81"/>
    </row>
    <row r="233" spans="1:11" s="4" customFormat="1" ht="15">
      <c r="A233" s="9" t="s">
        <v>224</v>
      </c>
      <c r="B233" s="20" t="s">
        <v>152</v>
      </c>
      <c r="C233" s="20" t="s">
        <v>223</v>
      </c>
      <c r="D233" s="20"/>
      <c r="E233" s="48"/>
      <c r="F233" s="43">
        <f>F234</f>
        <v>227200</v>
      </c>
      <c r="G233" s="43">
        <f>G234</f>
        <v>234087.64</v>
      </c>
      <c r="H233" s="43">
        <f>H234</f>
        <v>234087.64</v>
      </c>
      <c r="I233" s="43">
        <f>I234</f>
        <v>6887.640000000014</v>
      </c>
      <c r="J233" s="47">
        <f t="shared" si="35"/>
        <v>103.03153169014085</v>
      </c>
      <c r="K233" s="81"/>
    </row>
    <row r="234" spans="1:11" s="4" customFormat="1" ht="15">
      <c r="A234" s="9" t="s">
        <v>225</v>
      </c>
      <c r="B234" s="20" t="s">
        <v>152</v>
      </c>
      <c r="C234" s="20" t="s">
        <v>223</v>
      </c>
      <c r="D234" s="20" t="s">
        <v>7</v>
      </c>
      <c r="E234" s="48"/>
      <c r="F234" s="43">
        <f>F235+F236</f>
        <v>227200</v>
      </c>
      <c r="G234" s="43">
        <f>G235+G236</f>
        <v>234087.64</v>
      </c>
      <c r="H234" s="43">
        <f>H235+H236</f>
        <v>234087.64</v>
      </c>
      <c r="I234" s="43">
        <f>I235+I236</f>
        <v>6887.640000000014</v>
      </c>
      <c r="J234" s="47">
        <f t="shared" si="35"/>
        <v>103.03153169014085</v>
      </c>
      <c r="K234" s="81"/>
    </row>
    <row r="235" spans="1:11" s="4" customFormat="1" ht="15">
      <c r="A235" s="22" t="s">
        <v>14</v>
      </c>
      <c r="B235" s="23" t="s">
        <v>152</v>
      </c>
      <c r="C235" s="23" t="s">
        <v>223</v>
      </c>
      <c r="D235" s="23" t="s">
        <v>7</v>
      </c>
      <c r="E235" s="51">
        <v>610</v>
      </c>
      <c r="F235" s="11">
        <v>194200</v>
      </c>
      <c r="G235" s="11">
        <v>199387.64</v>
      </c>
      <c r="H235" s="11">
        <v>199387.64</v>
      </c>
      <c r="I235" s="11">
        <f>H235-F235</f>
        <v>5187.640000000014</v>
      </c>
      <c r="J235" s="47">
        <f t="shared" si="35"/>
        <v>102.67128733264677</v>
      </c>
      <c r="K235" s="81"/>
    </row>
    <row r="236" spans="1:11" s="4" customFormat="1" ht="15">
      <c r="A236" s="22" t="s">
        <v>15</v>
      </c>
      <c r="B236" s="23" t="s">
        <v>152</v>
      </c>
      <c r="C236" s="23" t="s">
        <v>223</v>
      </c>
      <c r="D236" s="23" t="s">
        <v>7</v>
      </c>
      <c r="E236" s="51">
        <v>620</v>
      </c>
      <c r="F236" s="11">
        <v>33000</v>
      </c>
      <c r="G236" s="11">
        <v>34700</v>
      </c>
      <c r="H236" s="11">
        <v>34700</v>
      </c>
      <c r="I236" s="11">
        <f>H236-F236</f>
        <v>1700</v>
      </c>
      <c r="J236" s="47">
        <f t="shared" si="35"/>
        <v>105.15151515151516</v>
      </c>
      <c r="K236" s="81"/>
    </row>
    <row r="237" spans="1:11" s="4" customFormat="1" ht="32.25">
      <c r="A237" s="9" t="s">
        <v>280</v>
      </c>
      <c r="B237" s="20" t="s">
        <v>88</v>
      </c>
      <c r="C237" s="48"/>
      <c r="D237" s="48"/>
      <c r="E237" s="48"/>
      <c r="F237" s="43">
        <f aca="true" t="shared" si="43" ref="F237:I241">F238</f>
        <v>9200</v>
      </c>
      <c r="G237" s="43">
        <f t="shared" si="43"/>
        <v>200</v>
      </c>
      <c r="H237" s="43">
        <f t="shared" si="43"/>
        <v>0</v>
      </c>
      <c r="I237" s="43">
        <f t="shared" si="43"/>
        <v>-9200</v>
      </c>
      <c r="J237" s="47">
        <f t="shared" si="35"/>
        <v>0</v>
      </c>
      <c r="K237" s="81"/>
    </row>
    <row r="238" spans="1:11" s="4" customFormat="1" ht="15">
      <c r="A238" s="9" t="s">
        <v>91</v>
      </c>
      <c r="B238" s="20" t="s">
        <v>89</v>
      </c>
      <c r="C238" s="48"/>
      <c r="D238" s="48"/>
      <c r="E238" s="48"/>
      <c r="F238" s="43">
        <f t="shared" si="43"/>
        <v>9200</v>
      </c>
      <c r="G238" s="43">
        <f t="shared" si="43"/>
        <v>200</v>
      </c>
      <c r="H238" s="43">
        <f t="shared" si="43"/>
        <v>0</v>
      </c>
      <c r="I238" s="43">
        <f t="shared" si="43"/>
        <v>-9200</v>
      </c>
      <c r="J238" s="47">
        <f t="shared" si="35"/>
        <v>0</v>
      </c>
      <c r="K238" s="81"/>
    </row>
    <row r="239" spans="1:11" s="4" customFormat="1" ht="15">
      <c r="A239" s="26" t="s">
        <v>28</v>
      </c>
      <c r="B239" s="25" t="s">
        <v>90</v>
      </c>
      <c r="C239" s="49"/>
      <c r="D239" s="49"/>
      <c r="E239" s="49"/>
      <c r="F239" s="50">
        <f t="shared" si="43"/>
        <v>9200</v>
      </c>
      <c r="G239" s="50">
        <f t="shared" si="43"/>
        <v>200</v>
      </c>
      <c r="H239" s="50">
        <f t="shared" si="43"/>
        <v>0</v>
      </c>
      <c r="I239" s="50">
        <f t="shared" si="43"/>
        <v>-9200</v>
      </c>
      <c r="J239" s="47">
        <f t="shared" si="35"/>
        <v>0</v>
      </c>
      <c r="K239" s="81"/>
    </row>
    <row r="240" spans="1:11" s="4" customFormat="1" ht="15">
      <c r="A240" s="6" t="s">
        <v>30</v>
      </c>
      <c r="B240" s="72" t="s">
        <v>90</v>
      </c>
      <c r="C240" s="20" t="s">
        <v>8</v>
      </c>
      <c r="D240" s="48"/>
      <c r="E240" s="48"/>
      <c r="F240" s="43">
        <f t="shared" si="43"/>
        <v>9200</v>
      </c>
      <c r="G240" s="43">
        <f t="shared" si="43"/>
        <v>200</v>
      </c>
      <c r="H240" s="43">
        <f t="shared" si="43"/>
        <v>0</v>
      </c>
      <c r="I240" s="43">
        <f t="shared" si="43"/>
        <v>-9200</v>
      </c>
      <c r="J240" s="47">
        <f t="shared" si="35"/>
        <v>0</v>
      </c>
      <c r="K240" s="81"/>
    </row>
    <row r="241" spans="1:11" s="4" customFormat="1" ht="15">
      <c r="A241" s="6" t="s">
        <v>21</v>
      </c>
      <c r="B241" s="72" t="s">
        <v>90</v>
      </c>
      <c r="C241" s="20" t="s">
        <v>8</v>
      </c>
      <c r="D241" s="48">
        <v>12</v>
      </c>
      <c r="E241" s="48"/>
      <c r="F241" s="43">
        <f t="shared" si="43"/>
        <v>9200</v>
      </c>
      <c r="G241" s="43">
        <f t="shared" si="43"/>
        <v>200</v>
      </c>
      <c r="H241" s="43">
        <f t="shared" si="43"/>
        <v>0</v>
      </c>
      <c r="I241" s="43">
        <f t="shared" si="43"/>
        <v>-9200</v>
      </c>
      <c r="J241" s="47">
        <f t="shared" si="35"/>
        <v>0</v>
      </c>
      <c r="K241" s="81"/>
    </row>
    <row r="242" spans="1:11" s="4" customFormat="1" ht="15">
      <c r="A242" s="22" t="s">
        <v>14</v>
      </c>
      <c r="B242" s="73" t="s">
        <v>90</v>
      </c>
      <c r="C242" s="23" t="s">
        <v>8</v>
      </c>
      <c r="D242" s="51">
        <v>12</v>
      </c>
      <c r="E242" s="51">
        <v>610</v>
      </c>
      <c r="F242" s="13">
        <v>9200</v>
      </c>
      <c r="G242" s="13">
        <v>200</v>
      </c>
      <c r="H242" s="13">
        <v>0</v>
      </c>
      <c r="I242" s="11">
        <f>H242-F242</f>
        <v>-9200</v>
      </c>
      <c r="J242" s="47">
        <f t="shared" si="35"/>
        <v>0</v>
      </c>
      <c r="K242" s="81"/>
    </row>
    <row r="243" spans="1:11" s="4" customFormat="1" ht="42.75">
      <c r="A243" s="9" t="s">
        <v>156</v>
      </c>
      <c r="B243" s="20" t="s">
        <v>153</v>
      </c>
      <c r="C243" s="48"/>
      <c r="D243" s="48"/>
      <c r="E243" s="48"/>
      <c r="F243" s="43">
        <f>F244</f>
        <v>20182900</v>
      </c>
      <c r="G243" s="43">
        <f>G244</f>
        <v>20901000</v>
      </c>
      <c r="H243" s="43">
        <f>H244</f>
        <v>19813763.44</v>
      </c>
      <c r="I243" s="43">
        <f>I244</f>
        <v>-369136.5599999996</v>
      </c>
      <c r="J243" s="47">
        <f t="shared" si="35"/>
        <v>98.17104301165838</v>
      </c>
      <c r="K243" s="81"/>
    </row>
    <row r="244" spans="1:11" s="4" customFormat="1" ht="32.25">
      <c r="A244" s="9" t="s">
        <v>157</v>
      </c>
      <c r="B244" s="20" t="s">
        <v>154</v>
      </c>
      <c r="C244" s="48"/>
      <c r="D244" s="48"/>
      <c r="E244" s="48"/>
      <c r="F244" s="43">
        <f>F245+F249+F254+F258</f>
        <v>20182900</v>
      </c>
      <c r="G244" s="43">
        <f>G245+G249+G254+G258</f>
        <v>20901000</v>
      </c>
      <c r="H244" s="43">
        <f>H245+H249+H254+H258</f>
        <v>19813763.44</v>
      </c>
      <c r="I244" s="43">
        <f>I245+I249+I254+I258</f>
        <v>-369136.5599999996</v>
      </c>
      <c r="J244" s="47">
        <f t="shared" si="35"/>
        <v>98.17104301165838</v>
      </c>
      <c r="K244" s="81"/>
    </row>
    <row r="245" spans="1:11" s="4" customFormat="1" ht="15">
      <c r="A245" s="12" t="s">
        <v>158</v>
      </c>
      <c r="B245" s="29" t="s">
        <v>155</v>
      </c>
      <c r="C245" s="49"/>
      <c r="D245" s="49"/>
      <c r="E245" s="49"/>
      <c r="F245" s="50">
        <f aca="true" t="shared" si="44" ref="F245:I247">F246</f>
        <v>2633100</v>
      </c>
      <c r="G245" s="50">
        <f t="shared" si="44"/>
        <v>2633100</v>
      </c>
      <c r="H245" s="50">
        <f t="shared" si="44"/>
        <v>2497373.08</v>
      </c>
      <c r="I245" s="50">
        <f t="shared" si="44"/>
        <v>-135726.91999999993</v>
      </c>
      <c r="J245" s="47">
        <f t="shared" si="35"/>
        <v>94.84535642398694</v>
      </c>
      <c r="K245" s="81"/>
    </row>
    <row r="246" spans="1:11" s="4" customFormat="1" ht="15">
      <c r="A246" s="6" t="s">
        <v>16</v>
      </c>
      <c r="B246" s="27" t="s">
        <v>155</v>
      </c>
      <c r="C246" s="20" t="s">
        <v>11</v>
      </c>
      <c r="D246" s="48"/>
      <c r="E246" s="48"/>
      <c r="F246" s="43">
        <f t="shared" si="44"/>
        <v>2633100</v>
      </c>
      <c r="G246" s="43">
        <f t="shared" si="44"/>
        <v>2633100</v>
      </c>
      <c r="H246" s="43">
        <f t="shared" si="44"/>
        <v>2497373.08</v>
      </c>
      <c r="I246" s="43">
        <f t="shared" si="44"/>
        <v>-135726.91999999993</v>
      </c>
      <c r="J246" s="47">
        <f t="shared" si="35"/>
        <v>94.84535642398694</v>
      </c>
      <c r="K246" s="81"/>
    </row>
    <row r="247" spans="1:11" s="4" customFormat="1" ht="15">
      <c r="A247" s="9" t="s">
        <v>18</v>
      </c>
      <c r="B247" s="27" t="s">
        <v>155</v>
      </c>
      <c r="C247" s="20" t="s">
        <v>11</v>
      </c>
      <c r="D247" s="20" t="s">
        <v>12</v>
      </c>
      <c r="E247" s="48"/>
      <c r="F247" s="43">
        <f t="shared" si="44"/>
        <v>2633100</v>
      </c>
      <c r="G247" s="43">
        <f t="shared" si="44"/>
        <v>2633100</v>
      </c>
      <c r="H247" s="43">
        <f t="shared" si="44"/>
        <v>2497373.08</v>
      </c>
      <c r="I247" s="43">
        <f t="shared" si="44"/>
        <v>-135726.91999999993</v>
      </c>
      <c r="J247" s="47">
        <f t="shared" si="35"/>
        <v>94.84535642398694</v>
      </c>
      <c r="K247" s="81"/>
    </row>
    <row r="248" spans="1:11" s="4" customFormat="1" ht="15">
      <c r="A248" s="22" t="s">
        <v>15</v>
      </c>
      <c r="B248" s="30" t="s">
        <v>155</v>
      </c>
      <c r="C248" s="23" t="s">
        <v>11</v>
      </c>
      <c r="D248" s="23" t="s">
        <v>12</v>
      </c>
      <c r="E248" s="51">
        <v>620</v>
      </c>
      <c r="F248" s="13">
        <v>2633100</v>
      </c>
      <c r="G248" s="13">
        <v>2633100</v>
      </c>
      <c r="H248" s="13">
        <v>2497373.08</v>
      </c>
      <c r="I248" s="11">
        <f>H248-F248</f>
        <v>-135726.91999999993</v>
      </c>
      <c r="J248" s="47">
        <f t="shared" si="35"/>
        <v>94.84535642398694</v>
      </c>
      <c r="K248" s="81"/>
    </row>
    <row r="249" spans="1:11" s="4" customFormat="1" ht="15">
      <c r="A249" s="26" t="s">
        <v>28</v>
      </c>
      <c r="B249" s="25" t="s">
        <v>233</v>
      </c>
      <c r="C249" s="49"/>
      <c r="D249" s="49"/>
      <c r="E249" s="49"/>
      <c r="F249" s="50">
        <f aca="true" t="shared" si="45" ref="F249:I250">F250</f>
        <v>13469000</v>
      </c>
      <c r="G249" s="50">
        <f t="shared" si="45"/>
        <v>13479000</v>
      </c>
      <c r="H249" s="50">
        <f t="shared" si="45"/>
        <v>12743192.82</v>
      </c>
      <c r="I249" s="50">
        <f t="shared" si="45"/>
        <v>-725807.1799999997</v>
      </c>
      <c r="J249" s="47">
        <f t="shared" si="35"/>
        <v>94.61127641250279</v>
      </c>
      <c r="K249" s="81"/>
    </row>
    <row r="250" spans="1:11" s="4" customFormat="1" ht="15">
      <c r="A250" s="9" t="s">
        <v>224</v>
      </c>
      <c r="B250" s="20" t="s">
        <v>233</v>
      </c>
      <c r="C250" s="20" t="s">
        <v>223</v>
      </c>
      <c r="D250" s="20"/>
      <c r="E250" s="48"/>
      <c r="F250" s="43">
        <f t="shared" si="45"/>
        <v>13469000</v>
      </c>
      <c r="G250" s="43">
        <f t="shared" si="45"/>
        <v>13479000</v>
      </c>
      <c r="H250" s="43">
        <f t="shared" si="45"/>
        <v>12743192.82</v>
      </c>
      <c r="I250" s="43">
        <f t="shared" si="45"/>
        <v>-725807.1799999997</v>
      </c>
      <c r="J250" s="47">
        <f t="shared" si="35"/>
        <v>94.61127641250279</v>
      </c>
      <c r="K250" s="81"/>
    </row>
    <row r="251" spans="1:11" s="4" customFormat="1" ht="15">
      <c r="A251" s="9" t="s">
        <v>225</v>
      </c>
      <c r="B251" s="20" t="s">
        <v>233</v>
      </c>
      <c r="C251" s="20" t="s">
        <v>223</v>
      </c>
      <c r="D251" s="20" t="s">
        <v>7</v>
      </c>
      <c r="E251" s="48"/>
      <c r="F251" s="43">
        <f>F252+F253</f>
        <v>13469000</v>
      </c>
      <c r="G251" s="43">
        <f>G252+G253</f>
        <v>13479000</v>
      </c>
      <c r="H251" s="43">
        <f>H252+H253</f>
        <v>12743192.82</v>
      </c>
      <c r="I251" s="43">
        <f>I252+I253</f>
        <v>-725807.1799999997</v>
      </c>
      <c r="J251" s="47">
        <f t="shared" si="35"/>
        <v>94.61127641250279</v>
      </c>
      <c r="K251" s="81"/>
    </row>
    <row r="252" spans="1:11" s="4" customFormat="1" ht="15">
      <c r="A252" s="22" t="s">
        <v>14</v>
      </c>
      <c r="B252" s="23" t="s">
        <v>233</v>
      </c>
      <c r="C252" s="23" t="s">
        <v>223</v>
      </c>
      <c r="D252" s="23" t="s">
        <v>7</v>
      </c>
      <c r="E252" s="51">
        <v>610</v>
      </c>
      <c r="F252" s="11">
        <v>9962100</v>
      </c>
      <c r="G252" s="11">
        <v>9962100</v>
      </c>
      <c r="H252" s="11">
        <v>9329801.33</v>
      </c>
      <c r="I252" s="11">
        <f>H252-F252</f>
        <v>-632298.6699999999</v>
      </c>
      <c r="J252" s="47">
        <f t="shared" si="35"/>
        <v>93.65295801086117</v>
      </c>
      <c r="K252" s="81"/>
    </row>
    <row r="253" spans="1:11" s="4" customFormat="1" ht="15">
      <c r="A253" s="22" t="s">
        <v>15</v>
      </c>
      <c r="B253" s="23" t="s">
        <v>233</v>
      </c>
      <c r="C253" s="23" t="s">
        <v>223</v>
      </c>
      <c r="D253" s="23" t="s">
        <v>7</v>
      </c>
      <c r="E253" s="51">
        <v>620</v>
      </c>
      <c r="F253" s="44">
        <v>3506900</v>
      </c>
      <c r="G253" s="44">
        <v>3516900</v>
      </c>
      <c r="H253" s="44">
        <v>3413391.49</v>
      </c>
      <c r="I253" s="11">
        <f>H253-F253</f>
        <v>-93508.50999999978</v>
      </c>
      <c r="J253" s="47">
        <f t="shared" si="35"/>
        <v>97.33358493256152</v>
      </c>
      <c r="K253" s="81"/>
    </row>
    <row r="254" spans="1:11" s="4" customFormat="1" ht="15">
      <c r="A254" s="42" t="s">
        <v>230</v>
      </c>
      <c r="B254" s="25" t="s">
        <v>234</v>
      </c>
      <c r="C254" s="49"/>
      <c r="D254" s="49"/>
      <c r="E254" s="49"/>
      <c r="F254" s="50">
        <f aca="true" t="shared" si="46" ref="F254:I256">F255</f>
        <v>4080800</v>
      </c>
      <c r="G254" s="50">
        <f t="shared" si="46"/>
        <v>4087200</v>
      </c>
      <c r="H254" s="50">
        <f t="shared" si="46"/>
        <v>3871497.54</v>
      </c>
      <c r="I254" s="50">
        <f t="shared" si="46"/>
        <v>-209302.45999999996</v>
      </c>
      <c r="J254" s="47">
        <f t="shared" si="35"/>
        <v>94.87104342285826</v>
      </c>
      <c r="K254" s="81"/>
    </row>
    <row r="255" spans="1:11" s="4" customFormat="1" ht="15">
      <c r="A255" s="9" t="s">
        <v>224</v>
      </c>
      <c r="B255" s="20" t="s">
        <v>234</v>
      </c>
      <c r="C255" s="20" t="s">
        <v>223</v>
      </c>
      <c r="D255" s="20"/>
      <c r="E255" s="48"/>
      <c r="F255" s="43">
        <f t="shared" si="46"/>
        <v>4080800</v>
      </c>
      <c r="G255" s="43">
        <f t="shared" si="46"/>
        <v>4087200</v>
      </c>
      <c r="H255" s="43">
        <f t="shared" si="46"/>
        <v>3871497.54</v>
      </c>
      <c r="I255" s="43">
        <f t="shared" si="46"/>
        <v>-209302.45999999996</v>
      </c>
      <c r="J255" s="47">
        <f t="shared" si="35"/>
        <v>94.87104342285826</v>
      </c>
      <c r="K255" s="81"/>
    </row>
    <row r="256" spans="1:11" s="4" customFormat="1" ht="15">
      <c r="A256" s="9" t="s">
        <v>225</v>
      </c>
      <c r="B256" s="20" t="s">
        <v>234</v>
      </c>
      <c r="C256" s="20" t="s">
        <v>223</v>
      </c>
      <c r="D256" s="20" t="s">
        <v>7</v>
      </c>
      <c r="E256" s="48"/>
      <c r="F256" s="43">
        <f t="shared" si="46"/>
        <v>4080800</v>
      </c>
      <c r="G256" s="43">
        <f t="shared" si="46"/>
        <v>4087200</v>
      </c>
      <c r="H256" s="43">
        <f t="shared" si="46"/>
        <v>3871497.54</v>
      </c>
      <c r="I256" s="43">
        <f t="shared" si="46"/>
        <v>-209302.45999999996</v>
      </c>
      <c r="J256" s="47">
        <f t="shared" si="35"/>
        <v>94.87104342285826</v>
      </c>
      <c r="K256" s="81"/>
    </row>
    <row r="257" spans="1:11" s="4" customFormat="1" ht="15">
      <c r="A257" s="22" t="s">
        <v>14</v>
      </c>
      <c r="B257" s="23" t="s">
        <v>234</v>
      </c>
      <c r="C257" s="23" t="s">
        <v>223</v>
      </c>
      <c r="D257" s="23" t="s">
        <v>7</v>
      </c>
      <c r="E257" s="51">
        <v>610</v>
      </c>
      <c r="F257" s="44">
        <v>4080800</v>
      </c>
      <c r="G257" s="44">
        <v>4087200</v>
      </c>
      <c r="H257" s="44">
        <v>3871497.54</v>
      </c>
      <c r="I257" s="11">
        <f>H257-F257</f>
        <v>-209302.45999999996</v>
      </c>
      <c r="J257" s="47">
        <f t="shared" si="35"/>
        <v>94.87104342285826</v>
      </c>
      <c r="K257" s="81"/>
    </row>
    <row r="258" spans="1:11" s="4" customFormat="1" ht="21">
      <c r="A258" s="12" t="s">
        <v>346</v>
      </c>
      <c r="B258" s="29" t="s">
        <v>350</v>
      </c>
      <c r="C258" s="49"/>
      <c r="D258" s="49"/>
      <c r="E258" s="49"/>
      <c r="F258" s="50">
        <f>F259+F262</f>
        <v>0</v>
      </c>
      <c r="G258" s="50">
        <f>G259+G262</f>
        <v>701700</v>
      </c>
      <c r="H258" s="50">
        <f>H259+H262</f>
        <v>701700</v>
      </c>
      <c r="I258" s="50">
        <f>I259+I262</f>
        <v>701700</v>
      </c>
      <c r="J258" s="47" t="e">
        <f t="shared" si="35"/>
        <v>#DIV/0!</v>
      </c>
      <c r="K258" s="81"/>
    </row>
    <row r="259" spans="1:11" s="4" customFormat="1" ht="15">
      <c r="A259" s="6" t="s">
        <v>16</v>
      </c>
      <c r="B259" s="27" t="s">
        <v>350</v>
      </c>
      <c r="C259" s="20" t="s">
        <v>11</v>
      </c>
      <c r="D259" s="48"/>
      <c r="E259" s="48"/>
      <c r="F259" s="43">
        <f aca="true" t="shared" si="47" ref="F259:I260">F260</f>
        <v>0</v>
      </c>
      <c r="G259" s="43">
        <f t="shared" si="47"/>
        <v>128400</v>
      </c>
      <c r="H259" s="43">
        <f t="shared" si="47"/>
        <v>128400</v>
      </c>
      <c r="I259" s="43">
        <f t="shared" si="47"/>
        <v>128400</v>
      </c>
      <c r="J259" s="47" t="e">
        <f t="shared" si="35"/>
        <v>#DIV/0!</v>
      </c>
      <c r="K259" s="81"/>
    </row>
    <row r="260" spans="1:11" s="4" customFormat="1" ht="15">
      <c r="A260" s="9" t="s">
        <v>18</v>
      </c>
      <c r="B260" s="27" t="s">
        <v>350</v>
      </c>
      <c r="C260" s="20" t="s">
        <v>11</v>
      </c>
      <c r="D260" s="20" t="s">
        <v>12</v>
      </c>
      <c r="E260" s="48"/>
      <c r="F260" s="43">
        <f t="shared" si="47"/>
        <v>0</v>
      </c>
      <c r="G260" s="43">
        <f t="shared" si="47"/>
        <v>128400</v>
      </c>
      <c r="H260" s="43">
        <f t="shared" si="47"/>
        <v>128400</v>
      </c>
      <c r="I260" s="43">
        <f t="shared" si="47"/>
        <v>128400</v>
      </c>
      <c r="J260" s="47" t="e">
        <f t="shared" si="35"/>
        <v>#DIV/0!</v>
      </c>
      <c r="K260" s="81"/>
    </row>
    <row r="261" spans="1:11" s="4" customFormat="1" ht="15">
      <c r="A261" s="22" t="s">
        <v>15</v>
      </c>
      <c r="B261" s="30" t="s">
        <v>350</v>
      </c>
      <c r="C261" s="23" t="s">
        <v>11</v>
      </c>
      <c r="D261" s="23" t="s">
        <v>12</v>
      </c>
      <c r="E261" s="51">
        <v>620</v>
      </c>
      <c r="F261" s="13">
        <v>0</v>
      </c>
      <c r="G261" s="13">
        <v>128400</v>
      </c>
      <c r="H261" s="13">
        <v>128400</v>
      </c>
      <c r="I261" s="11">
        <f>H261-F261</f>
        <v>128400</v>
      </c>
      <c r="J261" s="47" t="e">
        <f t="shared" si="35"/>
        <v>#DIV/0!</v>
      </c>
      <c r="K261" s="81"/>
    </row>
    <row r="262" spans="1:11" s="4" customFormat="1" ht="15">
      <c r="A262" s="9" t="s">
        <v>224</v>
      </c>
      <c r="B262" s="27" t="s">
        <v>350</v>
      </c>
      <c r="C262" s="20" t="s">
        <v>223</v>
      </c>
      <c r="D262" s="20"/>
      <c r="E262" s="48"/>
      <c r="F262" s="43">
        <f>F263</f>
        <v>0</v>
      </c>
      <c r="G262" s="43">
        <f>G263</f>
        <v>573300</v>
      </c>
      <c r="H262" s="43">
        <f>H263</f>
        <v>573300</v>
      </c>
      <c r="I262" s="43">
        <f>I263</f>
        <v>573300</v>
      </c>
      <c r="J262" s="47" t="e">
        <f aca="true" t="shared" si="48" ref="J262:J325">H262/F262*100</f>
        <v>#DIV/0!</v>
      </c>
      <c r="K262" s="81"/>
    </row>
    <row r="263" spans="1:11" s="4" customFormat="1" ht="15">
      <c r="A263" s="9" t="s">
        <v>225</v>
      </c>
      <c r="B263" s="27" t="s">
        <v>350</v>
      </c>
      <c r="C263" s="20" t="s">
        <v>223</v>
      </c>
      <c r="D263" s="20" t="s">
        <v>7</v>
      </c>
      <c r="E263" s="48"/>
      <c r="F263" s="43">
        <f>F264+F265</f>
        <v>0</v>
      </c>
      <c r="G263" s="43">
        <f>G264+G265</f>
        <v>573300</v>
      </c>
      <c r="H263" s="43">
        <f>H264+H265</f>
        <v>573300</v>
      </c>
      <c r="I263" s="43">
        <f>I264+I265</f>
        <v>573300</v>
      </c>
      <c r="J263" s="47" t="e">
        <f t="shared" si="48"/>
        <v>#DIV/0!</v>
      </c>
      <c r="K263" s="81"/>
    </row>
    <row r="264" spans="1:11" s="4" customFormat="1" ht="15">
      <c r="A264" s="22" t="s">
        <v>14</v>
      </c>
      <c r="B264" s="30" t="s">
        <v>350</v>
      </c>
      <c r="C264" s="23" t="s">
        <v>223</v>
      </c>
      <c r="D264" s="23" t="s">
        <v>7</v>
      </c>
      <c r="E264" s="51">
        <v>610</v>
      </c>
      <c r="F264" s="11">
        <v>0</v>
      </c>
      <c r="G264" s="11">
        <v>456600</v>
      </c>
      <c r="H264" s="11">
        <v>456600</v>
      </c>
      <c r="I264" s="11">
        <f>H264-F264</f>
        <v>456600</v>
      </c>
      <c r="J264" s="47" t="e">
        <f t="shared" si="48"/>
        <v>#DIV/0!</v>
      </c>
      <c r="K264" s="81"/>
    </row>
    <row r="265" spans="1:11" s="4" customFormat="1" ht="15">
      <c r="A265" s="22" t="s">
        <v>15</v>
      </c>
      <c r="B265" s="30" t="s">
        <v>350</v>
      </c>
      <c r="C265" s="23" t="s">
        <v>223</v>
      </c>
      <c r="D265" s="23" t="s">
        <v>7</v>
      </c>
      <c r="E265" s="51">
        <v>620</v>
      </c>
      <c r="F265" s="44">
        <v>0</v>
      </c>
      <c r="G265" s="44">
        <v>116700</v>
      </c>
      <c r="H265" s="44">
        <v>116700</v>
      </c>
      <c r="I265" s="11">
        <f>H265-F265</f>
        <v>116700</v>
      </c>
      <c r="J265" s="47" t="e">
        <f t="shared" si="48"/>
        <v>#DIV/0!</v>
      </c>
      <c r="K265" s="82"/>
    </row>
    <row r="266" spans="1:11" s="4" customFormat="1" ht="31.5">
      <c r="A266" s="18" t="s">
        <v>183</v>
      </c>
      <c r="B266" s="24" t="s">
        <v>180</v>
      </c>
      <c r="C266" s="46"/>
      <c r="D266" s="46"/>
      <c r="E266" s="46"/>
      <c r="F266" s="47">
        <f>F267</f>
        <v>149000</v>
      </c>
      <c r="G266" s="47">
        <f>G267</f>
        <v>251738.52</v>
      </c>
      <c r="H266" s="47">
        <f>H267</f>
        <v>251738.52</v>
      </c>
      <c r="I266" s="47">
        <f>I267</f>
        <v>102738.51999999999</v>
      </c>
      <c r="J266" s="47">
        <f t="shared" si="48"/>
        <v>168.95202684563756</v>
      </c>
      <c r="K266" s="80" t="s">
        <v>380</v>
      </c>
    </row>
    <row r="267" spans="1:11" s="4" customFormat="1" ht="15">
      <c r="A267" s="8" t="s">
        <v>184</v>
      </c>
      <c r="B267" s="20" t="s">
        <v>181</v>
      </c>
      <c r="C267" s="48"/>
      <c r="D267" s="48"/>
      <c r="E267" s="48"/>
      <c r="F267" s="43">
        <f>F268+F272</f>
        <v>149000</v>
      </c>
      <c r="G267" s="43">
        <f>G268+G272</f>
        <v>251738.52</v>
      </c>
      <c r="H267" s="43">
        <f>H268+H272</f>
        <v>251738.52</v>
      </c>
      <c r="I267" s="43">
        <f>I268+I272</f>
        <v>102738.51999999999</v>
      </c>
      <c r="J267" s="47">
        <f t="shared" si="48"/>
        <v>168.95202684563756</v>
      </c>
      <c r="K267" s="81"/>
    </row>
    <row r="268" spans="1:11" s="4" customFormat="1" ht="21">
      <c r="A268" s="12" t="s">
        <v>25</v>
      </c>
      <c r="B268" s="25" t="s">
        <v>182</v>
      </c>
      <c r="C268" s="49"/>
      <c r="D268" s="49"/>
      <c r="E268" s="49"/>
      <c r="F268" s="50">
        <f aca="true" t="shared" si="49" ref="F268:I270">F269</f>
        <v>149000</v>
      </c>
      <c r="G268" s="50">
        <f t="shared" si="49"/>
        <v>225005.52</v>
      </c>
      <c r="H268" s="50">
        <f t="shared" si="49"/>
        <v>225005.52</v>
      </c>
      <c r="I268" s="50">
        <f t="shared" si="49"/>
        <v>76005.51999999999</v>
      </c>
      <c r="J268" s="47">
        <f t="shared" si="48"/>
        <v>151.01041610738255</v>
      </c>
      <c r="K268" s="81"/>
    </row>
    <row r="269" spans="1:11" s="4" customFormat="1" ht="15">
      <c r="A269" s="6" t="s">
        <v>16</v>
      </c>
      <c r="B269" s="20" t="s">
        <v>182</v>
      </c>
      <c r="C269" s="20" t="s">
        <v>11</v>
      </c>
      <c r="D269" s="48"/>
      <c r="E269" s="48"/>
      <c r="F269" s="43">
        <f t="shared" si="49"/>
        <v>149000</v>
      </c>
      <c r="G269" s="43">
        <f t="shared" si="49"/>
        <v>225005.52</v>
      </c>
      <c r="H269" s="43">
        <f t="shared" si="49"/>
        <v>225005.52</v>
      </c>
      <c r="I269" s="43">
        <f t="shared" si="49"/>
        <v>76005.51999999999</v>
      </c>
      <c r="J269" s="47">
        <f t="shared" si="48"/>
        <v>151.01041610738255</v>
      </c>
      <c r="K269" s="81"/>
    </row>
    <row r="270" spans="1:11" s="4" customFormat="1" ht="15">
      <c r="A270" s="9" t="s">
        <v>165</v>
      </c>
      <c r="B270" s="20" t="s">
        <v>182</v>
      </c>
      <c r="C270" s="20" t="s">
        <v>11</v>
      </c>
      <c r="D270" s="20" t="s">
        <v>11</v>
      </c>
      <c r="E270" s="48"/>
      <c r="F270" s="43">
        <f t="shared" si="49"/>
        <v>149000</v>
      </c>
      <c r="G270" s="43">
        <f t="shared" si="49"/>
        <v>225005.52</v>
      </c>
      <c r="H270" s="43">
        <f t="shared" si="49"/>
        <v>225005.52</v>
      </c>
      <c r="I270" s="43">
        <f t="shared" si="49"/>
        <v>76005.51999999999</v>
      </c>
      <c r="J270" s="47">
        <f t="shared" si="48"/>
        <v>151.01041610738255</v>
      </c>
      <c r="K270" s="81"/>
    </row>
    <row r="271" spans="1:11" s="4" customFormat="1" ht="15">
      <c r="A271" s="22" t="s">
        <v>15</v>
      </c>
      <c r="B271" s="23" t="s">
        <v>182</v>
      </c>
      <c r="C271" s="23" t="s">
        <v>11</v>
      </c>
      <c r="D271" s="23" t="s">
        <v>11</v>
      </c>
      <c r="E271" s="51">
        <v>620</v>
      </c>
      <c r="F271" s="11">
        <v>149000</v>
      </c>
      <c r="G271" s="11">
        <v>225005.52</v>
      </c>
      <c r="H271" s="11">
        <v>225005.52</v>
      </c>
      <c r="I271" s="11">
        <f>H271-F271</f>
        <v>76005.51999999999</v>
      </c>
      <c r="J271" s="47">
        <f t="shared" si="48"/>
        <v>151.01041610738255</v>
      </c>
      <c r="K271" s="81"/>
    </row>
    <row r="272" spans="1:11" s="4" customFormat="1" ht="15">
      <c r="A272" s="12" t="s">
        <v>262</v>
      </c>
      <c r="B272" s="25" t="s">
        <v>310</v>
      </c>
      <c r="C272" s="49"/>
      <c r="D272" s="49"/>
      <c r="E272" s="49"/>
      <c r="F272" s="50">
        <f aca="true" t="shared" si="50" ref="F272:I274">F273</f>
        <v>0</v>
      </c>
      <c r="G272" s="50">
        <f t="shared" si="50"/>
        <v>26733</v>
      </c>
      <c r="H272" s="50">
        <f t="shared" si="50"/>
        <v>26733</v>
      </c>
      <c r="I272" s="50">
        <f t="shared" si="50"/>
        <v>26733</v>
      </c>
      <c r="J272" s="47" t="e">
        <f t="shared" si="48"/>
        <v>#DIV/0!</v>
      </c>
      <c r="K272" s="81"/>
    </row>
    <row r="273" spans="1:11" s="4" customFormat="1" ht="15">
      <c r="A273" s="6" t="s">
        <v>16</v>
      </c>
      <c r="B273" s="20" t="s">
        <v>310</v>
      </c>
      <c r="C273" s="20" t="s">
        <v>11</v>
      </c>
      <c r="D273" s="48"/>
      <c r="E273" s="48"/>
      <c r="F273" s="43">
        <f t="shared" si="50"/>
        <v>0</v>
      </c>
      <c r="G273" s="43">
        <f t="shared" si="50"/>
        <v>26733</v>
      </c>
      <c r="H273" s="43">
        <f t="shared" si="50"/>
        <v>26733</v>
      </c>
      <c r="I273" s="43">
        <f t="shared" si="50"/>
        <v>26733</v>
      </c>
      <c r="J273" s="47" t="e">
        <f t="shared" si="48"/>
        <v>#DIV/0!</v>
      </c>
      <c r="K273" s="81"/>
    </row>
    <row r="274" spans="1:11" s="4" customFormat="1" ht="15">
      <c r="A274" s="9" t="s">
        <v>165</v>
      </c>
      <c r="B274" s="20" t="s">
        <v>310</v>
      </c>
      <c r="C274" s="20" t="s">
        <v>11</v>
      </c>
      <c r="D274" s="20" t="s">
        <v>11</v>
      </c>
      <c r="E274" s="48"/>
      <c r="F274" s="43">
        <f t="shared" si="50"/>
        <v>0</v>
      </c>
      <c r="G274" s="43">
        <f t="shared" si="50"/>
        <v>26733</v>
      </c>
      <c r="H274" s="43">
        <f t="shared" si="50"/>
        <v>26733</v>
      </c>
      <c r="I274" s="43">
        <f t="shared" si="50"/>
        <v>26733</v>
      </c>
      <c r="J274" s="47" t="e">
        <f t="shared" si="48"/>
        <v>#DIV/0!</v>
      </c>
      <c r="K274" s="81"/>
    </row>
    <row r="275" spans="1:11" s="4" customFormat="1" ht="15">
      <c r="A275" s="22" t="s">
        <v>311</v>
      </c>
      <c r="B275" s="23" t="s">
        <v>310</v>
      </c>
      <c r="C275" s="23" t="s">
        <v>11</v>
      </c>
      <c r="D275" s="23" t="s">
        <v>11</v>
      </c>
      <c r="E275" s="51">
        <v>611</v>
      </c>
      <c r="F275" s="11">
        <v>0</v>
      </c>
      <c r="G275" s="11">
        <v>26733</v>
      </c>
      <c r="H275" s="11">
        <v>26733</v>
      </c>
      <c r="I275" s="11">
        <f>H275-F275</f>
        <v>26733</v>
      </c>
      <c r="J275" s="47" t="e">
        <f t="shared" si="48"/>
        <v>#DIV/0!</v>
      </c>
      <c r="K275" s="82"/>
    </row>
    <row r="276" spans="1:11" s="4" customFormat="1" ht="21">
      <c r="A276" s="18" t="s">
        <v>259</v>
      </c>
      <c r="B276" s="24" t="s">
        <v>255</v>
      </c>
      <c r="C276" s="46"/>
      <c r="D276" s="46"/>
      <c r="E276" s="46"/>
      <c r="F276" s="47">
        <f>F277+F313</f>
        <v>1972400</v>
      </c>
      <c r="G276" s="47">
        <f>G277+G313</f>
        <v>2097800</v>
      </c>
      <c r="H276" s="47">
        <f>H277+H313</f>
        <v>1997704.01</v>
      </c>
      <c r="I276" s="47">
        <f>I277+I313</f>
        <v>25304.01000000001</v>
      </c>
      <c r="J276" s="47">
        <f t="shared" si="48"/>
        <v>101.28290458324885</v>
      </c>
      <c r="K276" s="80" t="s">
        <v>381</v>
      </c>
    </row>
    <row r="277" spans="1:11" s="4" customFormat="1" ht="31.5">
      <c r="A277" s="8" t="s">
        <v>260</v>
      </c>
      <c r="B277" s="20" t="s">
        <v>256</v>
      </c>
      <c r="C277" s="48"/>
      <c r="D277" s="48"/>
      <c r="E277" s="48"/>
      <c r="F277" s="43">
        <f>F278+F295+F308</f>
        <v>70000</v>
      </c>
      <c r="G277" s="43">
        <f>G278+G295+G308</f>
        <v>147000</v>
      </c>
      <c r="H277" s="43">
        <f>H278+H295+H308</f>
        <v>146101</v>
      </c>
      <c r="I277" s="43">
        <f>I278+I295+I308</f>
        <v>76101</v>
      </c>
      <c r="J277" s="47">
        <f t="shared" si="48"/>
        <v>208.71571428571428</v>
      </c>
      <c r="K277" s="81"/>
    </row>
    <row r="278" spans="1:11" s="4" customFormat="1" ht="21">
      <c r="A278" s="8" t="s">
        <v>261</v>
      </c>
      <c r="B278" s="20" t="s">
        <v>257</v>
      </c>
      <c r="C278" s="48"/>
      <c r="D278" s="48"/>
      <c r="E278" s="48"/>
      <c r="F278" s="43">
        <f>F279+F283+F287+F291</f>
        <v>18000</v>
      </c>
      <c r="G278" s="43">
        <f>G279+G283+G287+G291</f>
        <v>131000</v>
      </c>
      <c r="H278" s="43">
        <f>H279+H283+H287+H291</f>
        <v>130300</v>
      </c>
      <c r="I278" s="43">
        <f>I279+I283+I287+I291</f>
        <v>112300</v>
      </c>
      <c r="J278" s="47">
        <f t="shared" si="48"/>
        <v>723.8888888888889</v>
      </c>
      <c r="K278" s="81"/>
    </row>
    <row r="279" spans="1:11" s="4" customFormat="1" ht="15">
      <c r="A279" s="12" t="s">
        <v>262</v>
      </c>
      <c r="B279" s="25" t="s">
        <v>258</v>
      </c>
      <c r="C279" s="49"/>
      <c r="D279" s="49"/>
      <c r="E279" s="49"/>
      <c r="F279" s="50">
        <f aca="true" t="shared" si="51" ref="F279:I281">F280</f>
        <v>18000</v>
      </c>
      <c r="G279" s="50">
        <f t="shared" si="51"/>
        <v>3500</v>
      </c>
      <c r="H279" s="50">
        <f t="shared" si="51"/>
        <v>3500</v>
      </c>
      <c r="I279" s="50">
        <f t="shared" si="51"/>
        <v>-14500</v>
      </c>
      <c r="J279" s="47">
        <f t="shared" si="48"/>
        <v>19.444444444444446</v>
      </c>
      <c r="K279" s="81"/>
    </row>
    <row r="280" spans="1:11" s="4" customFormat="1" ht="15">
      <c r="A280" s="6" t="s">
        <v>263</v>
      </c>
      <c r="B280" s="20" t="s">
        <v>258</v>
      </c>
      <c r="C280" s="48">
        <v>11</v>
      </c>
      <c r="D280" s="48"/>
      <c r="E280" s="48"/>
      <c r="F280" s="43">
        <f t="shared" si="51"/>
        <v>18000</v>
      </c>
      <c r="G280" s="43">
        <f t="shared" si="51"/>
        <v>3500</v>
      </c>
      <c r="H280" s="43">
        <f t="shared" si="51"/>
        <v>3500</v>
      </c>
      <c r="I280" s="43">
        <f t="shared" si="51"/>
        <v>-14500</v>
      </c>
      <c r="J280" s="47">
        <f t="shared" si="48"/>
        <v>19.444444444444446</v>
      </c>
      <c r="K280" s="81"/>
    </row>
    <row r="281" spans="1:11" s="4" customFormat="1" ht="15">
      <c r="A281" s="6" t="s">
        <v>264</v>
      </c>
      <c r="B281" s="20" t="s">
        <v>258</v>
      </c>
      <c r="C281" s="48">
        <v>11</v>
      </c>
      <c r="D281" s="20" t="s">
        <v>7</v>
      </c>
      <c r="E281" s="48"/>
      <c r="F281" s="43">
        <f t="shared" si="51"/>
        <v>18000</v>
      </c>
      <c r="G281" s="43">
        <f t="shared" si="51"/>
        <v>3500</v>
      </c>
      <c r="H281" s="43">
        <f t="shared" si="51"/>
        <v>3500</v>
      </c>
      <c r="I281" s="43">
        <f t="shared" si="51"/>
        <v>-14500</v>
      </c>
      <c r="J281" s="47">
        <f t="shared" si="48"/>
        <v>19.444444444444446</v>
      </c>
      <c r="K281" s="81"/>
    </row>
    <row r="282" spans="1:11" s="4" customFormat="1" ht="15">
      <c r="A282" s="22" t="s">
        <v>14</v>
      </c>
      <c r="B282" s="23" t="s">
        <v>258</v>
      </c>
      <c r="C282" s="51">
        <v>11</v>
      </c>
      <c r="D282" s="23" t="s">
        <v>7</v>
      </c>
      <c r="E282" s="51">
        <v>610</v>
      </c>
      <c r="F282" s="11">
        <v>18000</v>
      </c>
      <c r="G282" s="11">
        <v>3500</v>
      </c>
      <c r="H282" s="11">
        <v>3500</v>
      </c>
      <c r="I282" s="11">
        <f>H282-F282</f>
        <v>-14500</v>
      </c>
      <c r="J282" s="47">
        <f t="shared" si="48"/>
        <v>19.444444444444446</v>
      </c>
      <c r="K282" s="81"/>
    </row>
    <row r="283" spans="1:11" s="4" customFormat="1" ht="31.5">
      <c r="A283" s="12" t="s">
        <v>289</v>
      </c>
      <c r="B283" s="25" t="s">
        <v>290</v>
      </c>
      <c r="C283" s="49"/>
      <c r="D283" s="49"/>
      <c r="E283" s="49"/>
      <c r="F283" s="50">
        <f aca="true" t="shared" si="52" ref="F283:I285">F284</f>
        <v>0</v>
      </c>
      <c r="G283" s="50">
        <f t="shared" si="52"/>
        <v>100000</v>
      </c>
      <c r="H283" s="50">
        <f t="shared" si="52"/>
        <v>100000</v>
      </c>
      <c r="I283" s="50">
        <f t="shared" si="52"/>
        <v>100000</v>
      </c>
      <c r="J283" s="47" t="e">
        <f t="shared" si="48"/>
        <v>#DIV/0!</v>
      </c>
      <c r="K283" s="81"/>
    </row>
    <row r="284" spans="1:11" s="4" customFormat="1" ht="15">
      <c r="A284" s="6" t="s">
        <v>263</v>
      </c>
      <c r="B284" s="20" t="s">
        <v>290</v>
      </c>
      <c r="C284" s="48">
        <v>11</v>
      </c>
      <c r="D284" s="48"/>
      <c r="E284" s="48"/>
      <c r="F284" s="43">
        <f t="shared" si="52"/>
        <v>0</v>
      </c>
      <c r="G284" s="43">
        <f t="shared" si="52"/>
        <v>100000</v>
      </c>
      <c r="H284" s="43">
        <f t="shared" si="52"/>
        <v>100000</v>
      </c>
      <c r="I284" s="43">
        <f t="shared" si="52"/>
        <v>100000</v>
      </c>
      <c r="J284" s="47" t="e">
        <f t="shared" si="48"/>
        <v>#DIV/0!</v>
      </c>
      <c r="K284" s="81"/>
    </row>
    <row r="285" spans="1:11" s="4" customFormat="1" ht="15">
      <c r="A285" s="6" t="s">
        <v>264</v>
      </c>
      <c r="B285" s="20" t="s">
        <v>290</v>
      </c>
      <c r="C285" s="48">
        <v>11</v>
      </c>
      <c r="D285" s="20" t="s">
        <v>7</v>
      </c>
      <c r="E285" s="48"/>
      <c r="F285" s="43">
        <f t="shared" si="52"/>
        <v>0</v>
      </c>
      <c r="G285" s="43">
        <f t="shared" si="52"/>
        <v>100000</v>
      </c>
      <c r="H285" s="43">
        <f t="shared" si="52"/>
        <v>100000</v>
      </c>
      <c r="I285" s="43">
        <f t="shared" si="52"/>
        <v>100000</v>
      </c>
      <c r="J285" s="47" t="e">
        <f t="shared" si="48"/>
        <v>#DIV/0!</v>
      </c>
      <c r="K285" s="81"/>
    </row>
    <row r="286" spans="1:11" s="4" customFormat="1" ht="15">
      <c r="A286" s="22" t="s">
        <v>14</v>
      </c>
      <c r="B286" s="23" t="s">
        <v>290</v>
      </c>
      <c r="C286" s="51">
        <v>11</v>
      </c>
      <c r="D286" s="23" t="s">
        <v>7</v>
      </c>
      <c r="E286" s="51">
        <v>610</v>
      </c>
      <c r="F286" s="44">
        <v>0</v>
      </c>
      <c r="G286" s="44">
        <v>100000</v>
      </c>
      <c r="H286" s="44">
        <v>100000</v>
      </c>
      <c r="I286" s="11">
        <f>H286-F286</f>
        <v>100000</v>
      </c>
      <c r="J286" s="47" t="e">
        <f t="shared" si="48"/>
        <v>#DIV/0!</v>
      </c>
      <c r="K286" s="81"/>
    </row>
    <row r="287" spans="1:11" s="4" customFormat="1" ht="31.5">
      <c r="A287" s="12" t="s">
        <v>338</v>
      </c>
      <c r="B287" s="25" t="s">
        <v>339</v>
      </c>
      <c r="C287" s="49"/>
      <c r="D287" s="49"/>
      <c r="E287" s="49"/>
      <c r="F287" s="50">
        <f aca="true" t="shared" si="53" ref="F287:I289">F288</f>
        <v>0</v>
      </c>
      <c r="G287" s="50">
        <f t="shared" si="53"/>
        <v>22200</v>
      </c>
      <c r="H287" s="50">
        <f t="shared" si="53"/>
        <v>21500</v>
      </c>
      <c r="I287" s="50">
        <f t="shared" si="53"/>
        <v>21500</v>
      </c>
      <c r="J287" s="47" t="e">
        <f t="shared" si="48"/>
        <v>#DIV/0!</v>
      </c>
      <c r="K287" s="81"/>
    </row>
    <row r="288" spans="1:11" s="4" customFormat="1" ht="15">
      <c r="A288" s="6" t="s">
        <v>263</v>
      </c>
      <c r="B288" s="20" t="s">
        <v>339</v>
      </c>
      <c r="C288" s="48">
        <v>11</v>
      </c>
      <c r="D288" s="48"/>
      <c r="E288" s="48"/>
      <c r="F288" s="43">
        <f t="shared" si="53"/>
        <v>0</v>
      </c>
      <c r="G288" s="43">
        <f t="shared" si="53"/>
        <v>22200</v>
      </c>
      <c r="H288" s="43">
        <f t="shared" si="53"/>
        <v>21500</v>
      </c>
      <c r="I288" s="43">
        <f t="shared" si="53"/>
        <v>21500</v>
      </c>
      <c r="J288" s="47" t="e">
        <f t="shared" si="48"/>
        <v>#DIV/0!</v>
      </c>
      <c r="K288" s="81"/>
    </row>
    <row r="289" spans="1:11" s="4" customFormat="1" ht="15">
      <c r="A289" s="6" t="s">
        <v>264</v>
      </c>
      <c r="B289" s="20" t="s">
        <v>339</v>
      </c>
      <c r="C289" s="48">
        <v>11</v>
      </c>
      <c r="D289" s="20" t="s">
        <v>7</v>
      </c>
      <c r="E289" s="48"/>
      <c r="F289" s="43">
        <f t="shared" si="53"/>
        <v>0</v>
      </c>
      <c r="G289" s="43">
        <f t="shared" si="53"/>
        <v>22200</v>
      </c>
      <c r="H289" s="43">
        <f t="shared" si="53"/>
        <v>21500</v>
      </c>
      <c r="I289" s="43">
        <f t="shared" si="53"/>
        <v>21500</v>
      </c>
      <c r="J289" s="47" t="e">
        <f t="shared" si="48"/>
        <v>#DIV/0!</v>
      </c>
      <c r="K289" s="81"/>
    </row>
    <row r="290" spans="1:11" s="4" customFormat="1" ht="15">
      <c r="A290" s="22" t="s">
        <v>14</v>
      </c>
      <c r="B290" s="23" t="s">
        <v>339</v>
      </c>
      <c r="C290" s="51">
        <v>11</v>
      </c>
      <c r="D290" s="23" t="s">
        <v>7</v>
      </c>
      <c r="E290" s="51">
        <v>610</v>
      </c>
      <c r="F290" s="44">
        <v>0</v>
      </c>
      <c r="G290" s="44">
        <v>22200</v>
      </c>
      <c r="H290" s="44">
        <v>21500</v>
      </c>
      <c r="I290" s="11">
        <f>H290-F290</f>
        <v>21500</v>
      </c>
      <c r="J290" s="47" t="e">
        <f t="shared" si="48"/>
        <v>#DIV/0!</v>
      </c>
      <c r="K290" s="81"/>
    </row>
    <row r="291" spans="1:11" s="4" customFormat="1" ht="31.5">
      <c r="A291" s="12" t="s">
        <v>291</v>
      </c>
      <c r="B291" s="25" t="s">
        <v>292</v>
      </c>
      <c r="C291" s="49"/>
      <c r="D291" s="49"/>
      <c r="E291" s="49"/>
      <c r="F291" s="50">
        <f aca="true" t="shared" si="54" ref="F291:I293">F292</f>
        <v>0</v>
      </c>
      <c r="G291" s="50">
        <f t="shared" si="54"/>
        <v>5300</v>
      </c>
      <c r="H291" s="50">
        <f t="shared" si="54"/>
        <v>5300</v>
      </c>
      <c r="I291" s="50">
        <f t="shared" si="54"/>
        <v>5300</v>
      </c>
      <c r="J291" s="47" t="e">
        <f t="shared" si="48"/>
        <v>#DIV/0!</v>
      </c>
      <c r="K291" s="81"/>
    </row>
    <row r="292" spans="1:11" s="4" customFormat="1" ht="15">
      <c r="A292" s="6" t="s">
        <v>263</v>
      </c>
      <c r="B292" s="20" t="s">
        <v>292</v>
      </c>
      <c r="C292" s="48">
        <v>11</v>
      </c>
      <c r="D292" s="48"/>
      <c r="E292" s="48"/>
      <c r="F292" s="43">
        <f t="shared" si="54"/>
        <v>0</v>
      </c>
      <c r="G292" s="43">
        <f t="shared" si="54"/>
        <v>5300</v>
      </c>
      <c r="H292" s="43">
        <f t="shared" si="54"/>
        <v>5300</v>
      </c>
      <c r="I292" s="43">
        <f t="shared" si="54"/>
        <v>5300</v>
      </c>
      <c r="J292" s="47" t="e">
        <f t="shared" si="48"/>
        <v>#DIV/0!</v>
      </c>
      <c r="K292" s="81"/>
    </row>
    <row r="293" spans="1:11" s="4" customFormat="1" ht="15">
      <c r="A293" s="6" t="s">
        <v>264</v>
      </c>
      <c r="B293" s="20" t="s">
        <v>292</v>
      </c>
      <c r="C293" s="48">
        <v>11</v>
      </c>
      <c r="D293" s="20" t="s">
        <v>7</v>
      </c>
      <c r="E293" s="48"/>
      <c r="F293" s="43">
        <f t="shared" si="54"/>
        <v>0</v>
      </c>
      <c r="G293" s="43">
        <f t="shared" si="54"/>
        <v>5300</v>
      </c>
      <c r="H293" s="43">
        <f t="shared" si="54"/>
        <v>5300</v>
      </c>
      <c r="I293" s="43">
        <f t="shared" si="54"/>
        <v>5300</v>
      </c>
      <c r="J293" s="47" t="e">
        <f t="shared" si="48"/>
        <v>#DIV/0!</v>
      </c>
      <c r="K293" s="81"/>
    </row>
    <row r="294" spans="1:11" s="4" customFormat="1" ht="15">
      <c r="A294" s="22" t="s">
        <v>14</v>
      </c>
      <c r="B294" s="23" t="s">
        <v>292</v>
      </c>
      <c r="C294" s="51">
        <v>11</v>
      </c>
      <c r="D294" s="23" t="s">
        <v>7</v>
      </c>
      <c r="E294" s="51">
        <v>610</v>
      </c>
      <c r="F294" s="44">
        <v>0</v>
      </c>
      <c r="G294" s="44">
        <v>5300</v>
      </c>
      <c r="H294" s="44">
        <v>5300</v>
      </c>
      <c r="I294" s="11">
        <f>H294-F294</f>
        <v>5300</v>
      </c>
      <c r="J294" s="47" t="e">
        <f t="shared" si="48"/>
        <v>#DIV/0!</v>
      </c>
      <c r="K294" s="81"/>
    </row>
    <row r="295" spans="1:11" s="4" customFormat="1" ht="15">
      <c r="A295" s="8" t="s">
        <v>266</v>
      </c>
      <c r="B295" s="20" t="s">
        <v>265</v>
      </c>
      <c r="C295" s="48"/>
      <c r="D295" s="48"/>
      <c r="E295" s="48"/>
      <c r="F295" s="43">
        <f>F296+F300+F304</f>
        <v>50500</v>
      </c>
      <c r="G295" s="43">
        <f>G296+G300+G304</f>
        <v>14500</v>
      </c>
      <c r="H295" s="43">
        <f>H296+H300+H304</f>
        <v>14301</v>
      </c>
      <c r="I295" s="43">
        <f>I296+I300+I304</f>
        <v>-36199</v>
      </c>
      <c r="J295" s="47">
        <f t="shared" si="48"/>
        <v>28.318811881188115</v>
      </c>
      <c r="K295" s="81"/>
    </row>
    <row r="296" spans="1:11" s="4" customFormat="1" ht="15">
      <c r="A296" s="12" t="s">
        <v>164</v>
      </c>
      <c r="B296" s="25" t="s">
        <v>278</v>
      </c>
      <c r="C296" s="49"/>
      <c r="D296" s="49"/>
      <c r="E296" s="49"/>
      <c r="F296" s="50">
        <f aca="true" t="shared" si="55" ref="F296:I298">F297</f>
        <v>30000</v>
      </c>
      <c r="G296" s="50">
        <f t="shared" si="55"/>
        <v>10500</v>
      </c>
      <c r="H296" s="50">
        <f t="shared" si="55"/>
        <v>10301</v>
      </c>
      <c r="I296" s="50">
        <f t="shared" si="55"/>
        <v>-19699</v>
      </c>
      <c r="J296" s="47">
        <f t="shared" si="48"/>
        <v>34.336666666666666</v>
      </c>
      <c r="K296" s="81"/>
    </row>
    <row r="297" spans="1:11" s="4" customFormat="1" ht="15">
      <c r="A297" s="6" t="s">
        <v>263</v>
      </c>
      <c r="B297" s="20" t="s">
        <v>278</v>
      </c>
      <c r="C297" s="48">
        <v>11</v>
      </c>
      <c r="D297" s="48"/>
      <c r="E297" s="48"/>
      <c r="F297" s="43">
        <f t="shared" si="55"/>
        <v>30000</v>
      </c>
      <c r="G297" s="43">
        <f t="shared" si="55"/>
        <v>10500</v>
      </c>
      <c r="H297" s="43">
        <f t="shared" si="55"/>
        <v>10301</v>
      </c>
      <c r="I297" s="43">
        <f t="shared" si="55"/>
        <v>-19699</v>
      </c>
      <c r="J297" s="47">
        <f t="shared" si="48"/>
        <v>34.336666666666666</v>
      </c>
      <c r="K297" s="81"/>
    </row>
    <row r="298" spans="1:11" s="4" customFormat="1" ht="15">
      <c r="A298" s="6" t="s">
        <v>264</v>
      </c>
      <c r="B298" s="20" t="s">
        <v>278</v>
      </c>
      <c r="C298" s="48">
        <v>11</v>
      </c>
      <c r="D298" s="20" t="s">
        <v>7</v>
      </c>
      <c r="E298" s="48"/>
      <c r="F298" s="43">
        <f t="shared" si="55"/>
        <v>30000</v>
      </c>
      <c r="G298" s="43">
        <f t="shared" si="55"/>
        <v>10500</v>
      </c>
      <c r="H298" s="43">
        <f t="shared" si="55"/>
        <v>10301</v>
      </c>
      <c r="I298" s="43">
        <f t="shared" si="55"/>
        <v>-19699</v>
      </c>
      <c r="J298" s="47">
        <f t="shared" si="48"/>
        <v>34.336666666666666</v>
      </c>
      <c r="K298" s="81"/>
    </row>
    <row r="299" spans="1:11" s="4" customFormat="1" ht="15">
      <c r="A299" s="22" t="s">
        <v>14</v>
      </c>
      <c r="B299" s="23" t="s">
        <v>278</v>
      </c>
      <c r="C299" s="51">
        <v>11</v>
      </c>
      <c r="D299" s="23" t="s">
        <v>7</v>
      </c>
      <c r="E299" s="51">
        <v>610</v>
      </c>
      <c r="F299" s="11">
        <v>30000</v>
      </c>
      <c r="G299" s="11">
        <v>10500</v>
      </c>
      <c r="H299" s="11">
        <v>10301</v>
      </c>
      <c r="I299" s="11">
        <f>H299-F299</f>
        <v>-19699</v>
      </c>
      <c r="J299" s="47">
        <f t="shared" si="48"/>
        <v>34.336666666666666</v>
      </c>
      <c r="K299" s="81"/>
    </row>
    <row r="300" spans="1:11" s="4" customFormat="1" ht="15">
      <c r="A300" s="12" t="s">
        <v>28</v>
      </c>
      <c r="B300" s="25" t="s">
        <v>279</v>
      </c>
      <c r="C300" s="49"/>
      <c r="D300" s="49"/>
      <c r="E300" s="49"/>
      <c r="F300" s="50">
        <f aca="true" t="shared" si="56" ref="F300:I302">F301</f>
        <v>8500</v>
      </c>
      <c r="G300" s="50">
        <f t="shared" si="56"/>
        <v>4000</v>
      </c>
      <c r="H300" s="50">
        <f t="shared" si="56"/>
        <v>4000</v>
      </c>
      <c r="I300" s="50">
        <f t="shared" si="56"/>
        <v>-4500</v>
      </c>
      <c r="J300" s="47">
        <f t="shared" si="48"/>
        <v>47.05882352941176</v>
      </c>
      <c r="K300" s="81"/>
    </row>
    <row r="301" spans="1:11" s="4" customFormat="1" ht="15">
      <c r="A301" s="6" t="s">
        <v>263</v>
      </c>
      <c r="B301" s="20" t="s">
        <v>279</v>
      </c>
      <c r="C301" s="48">
        <v>11</v>
      </c>
      <c r="D301" s="48"/>
      <c r="E301" s="48"/>
      <c r="F301" s="43">
        <f t="shared" si="56"/>
        <v>8500</v>
      </c>
      <c r="G301" s="43">
        <f t="shared" si="56"/>
        <v>4000</v>
      </c>
      <c r="H301" s="43">
        <f t="shared" si="56"/>
        <v>4000</v>
      </c>
      <c r="I301" s="43">
        <f t="shared" si="56"/>
        <v>-4500</v>
      </c>
      <c r="J301" s="47">
        <f t="shared" si="48"/>
        <v>47.05882352941176</v>
      </c>
      <c r="K301" s="81"/>
    </row>
    <row r="302" spans="1:11" s="4" customFormat="1" ht="15">
      <c r="A302" s="6" t="s">
        <v>264</v>
      </c>
      <c r="B302" s="20" t="s">
        <v>279</v>
      </c>
      <c r="C302" s="48">
        <v>11</v>
      </c>
      <c r="D302" s="20" t="s">
        <v>7</v>
      </c>
      <c r="E302" s="48"/>
      <c r="F302" s="43">
        <f t="shared" si="56"/>
        <v>8500</v>
      </c>
      <c r="G302" s="43">
        <f t="shared" si="56"/>
        <v>4000</v>
      </c>
      <c r="H302" s="43">
        <f t="shared" si="56"/>
        <v>4000</v>
      </c>
      <c r="I302" s="43">
        <f t="shared" si="56"/>
        <v>-4500</v>
      </c>
      <c r="J302" s="47">
        <f t="shared" si="48"/>
        <v>47.05882352941176</v>
      </c>
      <c r="K302" s="81"/>
    </row>
    <row r="303" spans="1:11" s="4" customFormat="1" ht="15">
      <c r="A303" s="22" t="s">
        <v>15</v>
      </c>
      <c r="B303" s="23" t="s">
        <v>279</v>
      </c>
      <c r="C303" s="51">
        <v>11</v>
      </c>
      <c r="D303" s="23" t="s">
        <v>7</v>
      </c>
      <c r="E303" s="51">
        <v>620</v>
      </c>
      <c r="F303" s="44">
        <v>8500</v>
      </c>
      <c r="G303" s="44">
        <v>4000</v>
      </c>
      <c r="H303" s="44">
        <v>4000</v>
      </c>
      <c r="I303" s="11">
        <f>H303-F303</f>
        <v>-4500</v>
      </c>
      <c r="J303" s="47">
        <f t="shared" si="48"/>
        <v>47.05882352941176</v>
      </c>
      <c r="K303" s="81"/>
    </row>
    <row r="304" spans="1:11" s="4" customFormat="1" ht="15">
      <c r="A304" s="12" t="s">
        <v>262</v>
      </c>
      <c r="B304" s="25" t="s">
        <v>372</v>
      </c>
      <c r="C304" s="49"/>
      <c r="D304" s="49"/>
      <c r="E304" s="49"/>
      <c r="F304" s="50">
        <f aca="true" t="shared" si="57" ref="F304:I306">F305</f>
        <v>12000</v>
      </c>
      <c r="G304" s="50">
        <f t="shared" si="57"/>
        <v>0</v>
      </c>
      <c r="H304" s="50">
        <f t="shared" si="57"/>
        <v>0</v>
      </c>
      <c r="I304" s="50">
        <f t="shared" si="57"/>
        <v>-12000</v>
      </c>
      <c r="J304" s="47">
        <f t="shared" si="48"/>
        <v>0</v>
      </c>
      <c r="K304" s="81"/>
    </row>
    <row r="305" spans="1:11" s="4" customFormat="1" ht="15">
      <c r="A305" s="6" t="s">
        <v>263</v>
      </c>
      <c r="B305" s="20" t="s">
        <v>372</v>
      </c>
      <c r="C305" s="48">
        <v>11</v>
      </c>
      <c r="D305" s="48"/>
      <c r="E305" s="48"/>
      <c r="F305" s="43">
        <f t="shared" si="57"/>
        <v>12000</v>
      </c>
      <c r="G305" s="43">
        <f t="shared" si="57"/>
        <v>0</v>
      </c>
      <c r="H305" s="43">
        <f t="shared" si="57"/>
        <v>0</v>
      </c>
      <c r="I305" s="43">
        <f t="shared" si="57"/>
        <v>-12000</v>
      </c>
      <c r="J305" s="47">
        <f t="shared" si="48"/>
        <v>0</v>
      </c>
      <c r="K305" s="81"/>
    </row>
    <row r="306" spans="1:11" s="4" customFormat="1" ht="15">
      <c r="A306" s="6" t="s">
        <v>264</v>
      </c>
      <c r="B306" s="20" t="s">
        <v>372</v>
      </c>
      <c r="C306" s="48">
        <v>11</v>
      </c>
      <c r="D306" s="20" t="s">
        <v>7</v>
      </c>
      <c r="E306" s="48"/>
      <c r="F306" s="43">
        <f t="shared" si="57"/>
        <v>12000</v>
      </c>
      <c r="G306" s="43">
        <f t="shared" si="57"/>
        <v>0</v>
      </c>
      <c r="H306" s="43">
        <f t="shared" si="57"/>
        <v>0</v>
      </c>
      <c r="I306" s="43">
        <f t="shared" si="57"/>
        <v>-12000</v>
      </c>
      <c r="J306" s="47">
        <f t="shared" si="48"/>
        <v>0</v>
      </c>
      <c r="K306" s="81"/>
    </row>
    <row r="307" spans="1:11" s="4" customFormat="1" ht="15">
      <c r="A307" s="22" t="s">
        <v>14</v>
      </c>
      <c r="B307" s="23" t="s">
        <v>372</v>
      </c>
      <c r="C307" s="51">
        <v>11</v>
      </c>
      <c r="D307" s="23" t="s">
        <v>7</v>
      </c>
      <c r="E307" s="51">
        <v>610</v>
      </c>
      <c r="F307" s="11">
        <v>12000</v>
      </c>
      <c r="G307" s="11">
        <v>0</v>
      </c>
      <c r="H307" s="11">
        <v>0</v>
      </c>
      <c r="I307" s="11">
        <f>H307-F307</f>
        <v>-12000</v>
      </c>
      <c r="J307" s="47">
        <f t="shared" si="48"/>
        <v>0</v>
      </c>
      <c r="K307" s="81"/>
    </row>
    <row r="308" spans="1:11" s="4" customFormat="1" ht="21">
      <c r="A308" s="8" t="s">
        <v>269</v>
      </c>
      <c r="B308" s="20" t="s">
        <v>267</v>
      </c>
      <c r="C308" s="48"/>
      <c r="D308" s="48"/>
      <c r="E308" s="48"/>
      <c r="F308" s="43">
        <f aca="true" t="shared" si="58" ref="F308:I311">F309</f>
        <v>1500</v>
      </c>
      <c r="G308" s="43">
        <f t="shared" si="58"/>
        <v>1500</v>
      </c>
      <c r="H308" s="43">
        <f t="shared" si="58"/>
        <v>1500</v>
      </c>
      <c r="I308" s="43">
        <f t="shared" si="58"/>
        <v>0</v>
      </c>
      <c r="J308" s="47">
        <f t="shared" si="48"/>
        <v>100</v>
      </c>
      <c r="K308" s="81"/>
    </row>
    <row r="309" spans="1:11" s="4" customFormat="1" ht="15">
      <c r="A309" s="12" t="s">
        <v>262</v>
      </c>
      <c r="B309" s="25" t="s">
        <v>268</v>
      </c>
      <c r="C309" s="49"/>
      <c r="D309" s="49"/>
      <c r="E309" s="49"/>
      <c r="F309" s="50">
        <f t="shared" si="58"/>
        <v>1500</v>
      </c>
      <c r="G309" s="50">
        <f t="shared" si="58"/>
        <v>1500</v>
      </c>
      <c r="H309" s="50">
        <f t="shared" si="58"/>
        <v>1500</v>
      </c>
      <c r="I309" s="50">
        <f t="shared" si="58"/>
        <v>0</v>
      </c>
      <c r="J309" s="47">
        <f t="shared" si="48"/>
        <v>100</v>
      </c>
      <c r="K309" s="81"/>
    </row>
    <row r="310" spans="1:11" s="4" customFormat="1" ht="15">
      <c r="A310" s="6" t="s">
        <v>263</v>
      </c>
      <c r="B310" s="20" t="s">
        <v>268</v>
      </c>
      <c r="C310" s="48">
        <v>11</v>
      </c>
      <c r="D310" s="48"/>
      <c r="E310" s="48"/>
      <c r="F310" s="43">
        <f t="shared" si="58"/>
        <v>1500</v>
      </c>
      <c r="G310" s="43">
        <f t="shared" si="58"/>
        <v>1500</v>
      </c>
      <c r="H310" s="43">
        <f t="shared" si="58"/>
        <v>1500</v>
      </c>
      <c r="I310" s="43">
        <f t="shared" si="58"/>
        <v>0</v>
      </c>
      <c r="J310" s="47">
        <f t="shared" si="48"/>
        <v>100</v>
      </c>
      <c r="K310" s="81"/>
    </row>
    <row r="311" spans="1:11" s="4" customFormat="1" ht="15">
      <c r="A311" s="6" t="s">
        <v>264</v>
      </c>
      <c r="B311" s="20" t="s">
        <v>268</v>
      </c>
      <c r="C311" s="48">
        <v>11</v>
      </c>
      <c r="D311" s="20" t="s">
        <v>7</v>
      </c>
      <c r="E311" s="48"/>
      <c r="F311" s="43">
        <f t="shared" si="58"/>
        <v>1500</v>
      </c>
      <c r="G311" s="43">
        <f t="shared" si="58"/>
        <v>1500</v>
      </c>
      <c r="H311" s="43">
        <f t="shared" si="58"/>
        <v>1500</v>
      </c>
      <c r="I311" s="43">
        <f t="shared" si="58"/>
        <v>0</v>
      </c>
      <c r="J311" s="47">
        <f t="shared" si="48"/>
        <v>100</v>
      </c>
      <c r="K311" s="81"/>
    </row>
    <row r="312" spans="1:11" s="4" customFormat="1" ht="15">
      <c r="A312" s="22" t="s">
        <v>14</v>
      </c>
      <c r="B312" s="23" t="s">
        <v>268</v>
      </c>
      <c r="C312" s="51">
        <v>11</v>
      </c>
      <c r="D312" s="23" t="s">
        <v>7</v>
      </c>
      <c r="E312" s="51">
        <v>610</v>
      </c>
      <c r="F312" s="11">
        <v>1500</v>
      </c>
      <c r="G312" s="11">
        <v>1500</v>
      </c>
      <c r="H312" s="11">
        <v>1500</v>
      </c>
      <c r="I312" s="11">
        <f>H312-F312</f>
        <v>0</v>
      </c>
      <c r="J312" s="47">
        <f t="shared" si="48"/>
        <v>100</v>
      </c>
      <c r="K312" s="81"/>
    </row>
    <row r="313" spans="1:11" s="4" customFormat="1" ht="42.75">
      <c r="A313" s="9" t="s">
        <v>273</v>
      </c>
      <c r="B313" s="20" t="s">
        <v>270</v>
      </c>
      <c r="C313" s="48"/>
      <c r="D313" s="48"/>
      <c r="E313" s="48"/>
      <c r="F313" s="43">
        <f>F314</f>
        <v>1902400</v>
      </c>
      <c r="G313" s="43">
        <f>G314</f>
        <v>1950800</v>
      </c>
      <c r="H313" s="43">
        <f>H314</f>
        <v>1851603.01</v>
      </c>
      <c r="I313" s="43">
        <f>I314</f>
        <v>-50796.98999999999</v>
      </c>
      <c r="J313" s="47">
        <f t="shared" si="48"/>
        <v>97.32984703532381</v>
      </c>
      <c r="K313" s="81"/>
    </row>
    <row r="314" spans="1:11" s="4" customFormat="1" ht="21.75">
      <c r="A314" s="9" t="s">
        <v>274</v>
      </c>
      <c r="B314" s="20" t="s">
        <v>271</v>
      </c>
      <c r="C314" s="48"/>
      <c r="D314" s="48"/>
      <c r="E314" s="48"/>
      <c r="F314" s="43">
        <f>F315+F319</f>
        <v>1902400</v>
      </c>
      <c r="G314" s="43">
        <f>G315+G319</f>
        <v>1950800</v>
      </c>
      <c r="H314" s="43">
        <f>H315+H319</f>
        <v>1851603.01</v>
      </c>
      <c r="I314" s="43">
        <f>I315+I319</f>
        <v>-50796.98999999999</v>
      </c>
      <c r="J314" s="47">
        <f t="shared" si="48"/>
        <v>97.32984703532381</v>
      </c>
      <c r="K314" s="81"/>
    </row>
    <row r="315" spans="1:11" s="4" customFormat="1" ht="15">
      <c r="A315" s="12" t="s">
        <v>262</v>
      </c>
      <c r="B315" s="25" t="s">
        <v>272</v>
      </c>
      <c r="C315" s="49"/>
      <c r="D315" s="49"/>
      <c r="E315" s="49"/>
      <c r="F315" s="50">
        <f aca="true" t="shared" si="59" ref="F315:I317">F316</f>
        <v>1902400</v>
      </c>
      <c r="G315" s="50">
        <f t="shared" si="59"/>
        <v>1940600</v>
      </c>
      <c r="H315" s="50">
        <f t="shared" si="59"/>
        <v>1841403.01</v>
      </c>
      <c r="I315" s="50">
        <f t="shared" si="59"/>
        <v>-60996.98999999999</v>
      </c>
      <c r="J315" s="47">
        <f t="shared" si="48"/>
        <v>96.79368219091674</v>
      </c>
      <c r="K315" s="81"/>
    </row>
    <row r="316" spans="1:11" s="4" customFormat="1" ht="15">
      <c r="A316" s="6" t="s">
        <v>263</v>
      </c>
      <c r="B316" s="20" t="s">
        <v>272</v>
      </c>
      <c r="C316" s="48">
        <v>11</v>
      </c>
      <c r="D316" s="48"/>
      <c r="E316" s="48"/>
      <c r="F316" s="43">
        <f t="shared" si="59"/>
        <v>1902400</v>
      </c>
      <c r="G316" s="43">
        <f t="shared" si="59"/>
        <v>1940600</v>
      </c>
      <c r="H316" s="43">
        <f t="shared" si="59"/>
        <v>1841403.01</v>
      </c>
      <c r="I316" s="43">
        <f t="shared" si="59"/>
        <v>-60996.98999999999</v>
      </c>
      <c r="J316" s="47">
        <f t="shared" si="48"/>
        <v>96.79368219091674</v>
      </c>
      <c r="K316" s="81"/>
    </row>
    <row r="317" spans="1:11" s="4" customFormat="1" ht="15">
      <c r="A317" s="6" t="s">
        <v>264</v>
      </c>
      <c r="B317" s="20" t="s">
        <v>272</v>
      </c>
      <c r="C317" s="48">
        <v>11</v>
      </c>
      <c r="D317" s="20" t="s">
        <v>7</v>
      </c>
      <c r="E317" s="48"/>
      <c r="F317" s="43">
        <f t="shared" si="59"/>
        <v>1902400</v>
      </c>
      <c r="G317" s="43">
        <f t="shared" si="59"/>
        <v>1940600</v>
      </c>
      <c r="H317" s="43">
        <f t="shared" si="59"/>
        <v>1841403.01</v>
      </c>
      <c r="I317" s="43">
        <f t="shared" si="59"/>
        <v>-60996.98999999999</v>
      </c>
      <c r="J317" s="47">
        <f t="shared" si="48"/>
        <v>96.79368219091674</v>
      </c>
      <c r="K317" s="81"/>
    </row>
    <row r="318" spans="1:11" s="4" customFormat="1" ht="15">
      <c r="A318" s="22" t="s">
        <v>14</v>
      </c>
      <c r="B318" s="23" t="s">
        <v>272</v>
      </c>
      <c r="C318" s="51">
        <v>11</v>
      </c>
      <c r="D318" s="23" t="s">
        <v>7</v>
      </c>
      <c r="E318" s="51">
        <v>610</v>
      </c>
      <c r="F318" s="11">
        <v>1902400</v>
      </c>
      <c r="G318" s="11">
        <v>1940600</v>
      </c>
      <c r="H318" s="11">
        <v>1841403.01</v>
      </c>
      <c r="I318" s="11">
        <f>H318-F318</f>
        <v>-60996.98999999999</v>
      </c>
      <c r="J318" s="47">
        <f t="shared" si="48"/>
        <v>96.79368219091674</v>
      </c>
      <c r="K318" s="81"/>
    </row>
    <row r="319" spans="1:11" s="4" customFormat="1" ht="21">
      <c r="A319" s="12" t="s">
        <v>346</v>
      </c>
      <c r="B319" s="25" t="s">
        <v>351</v>
      </c>
      <c r="C319" s="49"/>
      <c r="D319" s="49"/>
      <c r="E319" s="49"/>
      <c r="F319" s="50">
        <f aca="true" t="shared" si="60" ref="F319:I321">F320</f>
        <v>0</v>
      </c>
      <c r="G319" s="50">
        <f t="shared" si="60"/>
        <v>10200</v>
      </c>
      <c r="H319" s="50">
        <f t="shared" si="60"/>
        <v>10200</v>
      </c>
      <c r="I319" s="50">
        <f t="shared" si="60"/>
        <v>10200</v>
      </c>
      <c r="J319" s="47" t="e">
        <f t="shared" si="48"/>
        <v>#DIV/0!</v>
      </c>
      <c r="K319" s="81"/>
    </row>
    <row r="320" spans="1:11" s="4" customFormat="1" ht="15">
      <c r="A320" s="6" t="s">
        <v>263</v>
      </c>
      <c r="B320" s="20" t="s">
        <v>351</v>
      </c>
      <c r="C320" s="48">
        <v>11</v>
      </c>
      <c r="D320" s="48"/>
      <c r="E320" s="48"/>
      <c r="F320" s="43">
        <f t="shared" si="60"/>
        <v>0</v>
      </c>
      <c r="G320" s="43">
        <f t="shared" si="60"/>
        <v>10200</v>
      </c>
      <c r="H320" s="43">
        <f t="shared" si="60"/>
        <v>10200</v>
      </c>
      <c r="I320" s="43">
        <f t="shared" si="60"/>
        <v>10200</v>
      </c>
      <c r="J320" s="47" t="e">
        <f t="shared" si="48"/>
        <v>#DIV/0!</v>
      </c>
      <c r="K320" s="81"/>
    </row>
    <row r="321" spans="1:11" s="4" customFormat="1" ht="15">
      <c r="A321" s="6" t="s">
        <v>264</v>
      </c>
      <c r="B321" s="20" t="s">
        <v>351</v>
      </c>
      <c r="C321" s="48">
        <v>11</v>
      </c>
      <c r="D321" s="20" t="s">
        <v>7</v>
      </c>
      <c r="E321" s="48"/>
      <c r="F321" s="43">
        <f t="shared" si="60"/>
        <v>0</v>
      </c>
      <c r="G321" s="43">
        <f t="shared" si="60"/>
        <v>10200</v>
      </c>
      <c r="H321" s="43">
        <f t="shared" si="60"/>
        <v>10200</v>
      </c>
      <c r="I321" s="43">
        <f t="shared" si="60"/>
        <v>10200</v>
      </c>
      <c r="J321" s="47" t="e">
        <f t="shared" si="48"/>
        <v>#DIV/0!</v>
      </c>
      <c r="K321" s="81"/>
    </row>
    <row r="322" spans="1:11" s="4" customFormat="1" ht="15">
      <c r="A322" s="22" t="s">
        <v>14</v>
      </c>
      <c r="B322" s="23" t="s">
        <v>351</v>
      </c>
      <c r="C322" s="51">
        <v>11</v>
      </c>
      <c r="D322" s="23" t="s">
        <v>7</v>
      </c>
      <c r="E322" s="51">
        <v>610</v>
      </c>
      <c r="F322" s="11">
        <v>0</v>
      </c>
      <c r="G322" s="11">
        <v>10200</v>
      </c>
      <c r="H322" s="11">
        <v>10200</v>
      </c>
      <c r="I322" s="11">
        <f>H322-F322</f>
        <v>10200</v>
      </c>
      <c r="J322" s="47" t="e">
        <f t="shared" si="48"/>
        <v>#DIV/0!</v>
      </c>
      <c r="K322" s="82"/>
    </row>
    <row r="323" spans="1:11" s="4" customFormat="1" ht="32.25">
      <c r="A323" s="31" t="s">
        <v>188</v>
      </c>
      <c r="B323" s="41" t="s">
        <v>185</v>
      </c>
      <c r="C323" s="46"/>
      <c r="D323" s="46"/>
      <c r="E323" s="46"/>
      <c r="F323" s="47">
        <f aca="true" t="shared" si="61" ref="F323:I327">F324</f>
        <v>2800</v>
      </c>
      <c r="G323" s="47">
        <f t="shared" si="61"/>
        <v>800</v>
      </c>
      <c r="H323" s="47">
        <f t="shared" si="61"/>
        <v>0</v>
      </c>
      <c r="I323" s="47">
        <f t="shared" si="61"/>
        <v>-2800</v>
      </c>
      <c r="J323" s="47">
        <f t="shared" si="48"/>
        <v>0</v>
      </c>
      <c r="K323" s="80" t="s">
        <v>382</v>
      </c>
    </row>
    <row r="324" spans="1:11" s="4" customFormat="1" ht="21.75">
      <c r="A324" s="10" t="s">
        <v>189</v>
      </c>
      <c r="B324" s="38" t="s">
        <v>186</v>
      </c>
      <c r="C324" s="48"/>
      <c r="D324" s="48"/>
      <c r="E324" s="48"/>
      <c r="F324" s="43">
        <f t="shared" si="61"/>
        <v>2800</v>
      </c>
      <c r="G324" s="43">
        <f t="shared" si="61"/>
        <v>800</v>
      </c>
      <c r="H324" s="43">
        <f t="shared" si="61"/>
        <v>0</v>
      </c>
      <c r="I324" s="43">
        <f t="shared" si="61"/>
        <v>-2800</v>
      </c>
      <c r="J324" s="47">
        <f t="shared" si="48"/>
        <v>0</v>
      </c>
      <c r="K324" s="81"/>
    </row>
    <row r="325" spans="1:11" s="4" customFormat="1" ht="15">
      <c r="A325" s="32" t="s">
        <v>28</v>
      </c>
      <c r="B325" s="39" t="s">
        <v>187</v>
      </c>
      <c r="C325" s="49"/>
      <c r="D325" s="49"/>
      <c r="E325" s="49"/>
      <c r="F325" s="50">
        <f t="shared" si="61"/>
        <v>2800</v>
      </c>
      <c r="G325" s="50">
        <f t="shared" si="61"/>
        <v>800</v>
      </c>
      <c r="H325" s="50">
        <f t="shared" si="61"/>
        <v>0</v>
      </c>
      <c r="I325" s="50">
        <f t="shared" si="61"/>
        <v>-2800</v>
      </c>
      <c r="J325" s="47">
        <f t="shared" si="48"/>
        <v>0</v>
      </c>
      <c r="K325" s="81"/>
    </row>
    <row r="326" spans="1:11" s="4" customFormat="1" ht="15">
      <c r="A326" s="6" t="s">
        <v>16</v>
      </c>
      <c r="B326" s="38" t="s">
        <v>187</v>
      </c>
      <c r="C326" s="20" t="s">
        <v>11</v>
      </c>
      <c r="D326" s="48"/>
      <c r="E326" s="48"/>
      <c r="F326" s="43">
        <f t="shared" si="61"/>
        <v>2800</v>
      </c>
      <c r="G326" s="43">
        <f t="shared" si="61"/>
        <v>800</v>
      </c>
      <c r="H326" s="43">
        <f t="shared" si="61"/>
        <v>0</v>
      </c>
      <c r="I326" s="43">
        <f t="shared" si="61"/>
        <v>-2800</v>
      </c>
      <c r="J326" s="47">
        <f aca="true" t="shared" si="62" ref="J326:J389">H326/F326*100</f>
        <v>0</v>
      </c>
      <c r="K326" s="81"/>
    </row>
    <row r="327" spans="1:11" s="4" customFormat="1" ht="15">
      <c r="A327" s="9" t="s">
        <v>165</v>
      </c>
      <c r="B327" s="38" t="s">
        <v>187</v>
      </c>
      <c r="C327" s="20" t="s">
        <v>11</v>
      </c>
      <c r="D327" s="20" t="s">
        <v>11</v>
      </c>
      <c r="E327" s="48"/>
      <c r="F327" s="43">
        <f t="shared" si="61"/>
        <v>2800</v>
      </c>
      <c r="G327" s="43">
        <f t="shared" si="61"/>
        <v>800</v>
      </c>
      <c r="H327" s="43">
        <f t="shared" si="61"/>
        <v>0</v>
      </c>
      <c r="I327" s="43">
        <f t="shared" si="61"/>
        <v>-2800</v>
      </c>
      <c r="J327" s="47">
        <f t="shared" si="62"/>
        <v>0</v>
      </c>
      <c r="K327" s="81"/>
    </row>
    <row r="328" spans="1:11" s="4" customFormat="1" ht="15">
      <c r="A328" s="22" t="s">
        <v>14</v>
      </c>
      <c r="B328" s="40" t="s">
        <v>187</v>
      </c>
      <c r="C328" s="23" t="s">
        <v>11</v>
      </c>
      <c r="D328" s="23" t="s">
        <v>11</v>
      </c>
      <c r="E328" s="51">
        <v>610</v>
      </c>
      <c r="F328" s="11">
        <v>2800</v>
      </c>
      <c r="G328" s="11">
        <v>800</v>
      </c>
      <c r="H328" s="11">
        <v>0</v>
      </c>
      <c r="I328" s="11">
        <f>H328-F328</f>
        <v>-2800</v>
      </c>
      <c r="J328" s="47">
        <f t="shared" si="62"/>
        <v>0</v>
      </c>
      <c r="K328" s="82"/>
    </row>
    <row r="329" spans="1:11" s="4" customFormat="1" ht="21.75">
      <c r="A329" s="31" t="s">
        <v>49</v>
      </c>
      <c r="B329" s="24" t="s">
        <v>48</v>
      </c>
      <c r="C329" s="46"/>
      <c r="D329" s="46"/>
      <c r="E329" s="46"/>
      <c r="F329" s="47">
        <f aca="true" t="shared" si="63" ref="F329:I333">F330</f>
        <v>7300</v>
      </c>
      <c r="G329" s="47">
        <f t="shared" si="63"/>
        <v>300</v>
      </c>
      <c r="H329" s="47">
        <f t="shared" si="63"/>
        <v>0</v>
      </c>
      <c r="I329" s="47">
        <f t="shared" si="63"/>
        <v>-7300</v>
      </c>
      <c r="J329" s="47">
        <f t="shared" si="62"/>
        <v>0</v>
      </c>
      <c r="K329" s="80" t="s">
        <v>382</v>
      </c>
    </row>
    <row r="330" spans="1:11" s="4" customFormat="1" ht="21.75">
      <c r="A330" s="10" t="s">
        <v>51</v>
      </c>
      <c r="B330" s="20" t="s">
        <v>50</v>
      </c>
      <c r="C330" s="48"/>
      <c r="D330" s="48"/>
      <c r="E330" s="48"/>
      <c r="F330" s="43">
        <f t="shared" si="63"/>
        <v>7300</v>
      </c>
      <c r="G330" s="43">
        <f t="shared" si="63"/>
        <v>300</v>
      </c>
      <c r="H330" s="43">
        <f t="shared" si="63"/>
        <v>0</v>
      </c>
      <c r="I330" s="43">
        <f t="shared" si="63"/>
        <v>-7300</v>
      </c>
      <c r="J330" s="47">
        <f t="shared" si="62"/>
        <v>0</v>
      </c>
      <c r="K330" s="81"/>
    </row>
    <row r="331" spans="1:11" s="4" customFormat="1" ht="21">
      <c r="A331" s="16" t="s">
        <v>53</v>
      </c>
      <c r="B331" s="25" t="s">
        <v>52</v>
      </c>
      <c r="C331" s="49"/>
      <c r="D331" s="49"/>
      <c r="E331" s="49"/>
      <c r="F331" s="50">
        <f t="shared" si="63"/>
        <v>7300</v>
      </c>
      <c r="G331" s="50">
        <f t="shared" si="63"/>
        <v>300</v>
      </c>
      <c r="H331" s="50">
        <f t="shared" si="63"/>
        <v>0</v>
      </c>
      <c r="I331" s="50">
        <f t="shared" si="63"/>
        <v>-7300</v>
      </c>
      <c r="J331" s="47">
        <f t="shared" si="62"/>
        <v>0</v>
      </c>
      <c r="K331" s="81"/>
    </row>
    <row r="332" spans="1:11" s="4" customFormat="1" ht="15">
      <c r="A332" s="6" t="s">
        <v>23</v>
      </c>
      <c r="B332" s="20" t="s">
        <v>52</v>
      </c>
      <c r="C332" s="20" t="s">
        <v>7</v>
      </c>
      <c r="D332" s="48"/>
      <c r="E332" s="48"/>
      <c r="F332" s="43">
        <f t="shared" si="63"/>
        <v>7300</v>
      </c>
      <c r="G332" s="43">
        <f t="shared" si="63"/>
        <v>300</v>
      </c>
      <c r="H332" s="43">
        <f t="shared" si="63"/>
        <v>0</v>
      </c>
      <c r="I332" s="43">
        <f t="shared" si="63"/>
        <v>-7300</v>
      </c>
      <c r="J332" s="47">
        <f t="shared" si="62"/>
        <v>0</v>
      </c>
      <c r="K332" s="81"/>
    </row>
    <row r="333" spans="1:11" s="4" customFormat="1" ht="15">
      <c r="A333" s="6" t="s">
        <v>22</v>
      </c>
      <c r="B333" s="20" t="s">
        <v>52</v>
      </c>
      <c r="C333" s="20" t="s">
        <v>7</v>
      </c>
      <c r="D333" s="48">
        <v>13</v>
      </c>
      <c r="E333" s="48"/>
      <c r="F333" s="43">
        <f t="shared" si="63"/>
        <v>7300</v>
      </c>
      <c r="G333" s="43">
        <f t="shared" si="63"/>
        <v>300</v>
      </c>
      <c r="H333" s="43">
        <f t="shared" si="63"/>
        <v>0</v>
      </c>
      <c r="I333" s="43">
        <f t="shared" si="63"/>
        <v>-7300</v>
      </c>
      <c r="J333" s="47">
        <f t="shared" si="62"/>
        <v>0</v>
      </c>
      <c r="K333" s="81"/>
    </row>
    <row r="334" spans="1:11" s="4" customFormat="1" ht="15">
      <c r="A334" s="21" t="s">
        <v>13</v>
      </c>
      <c r="B334" s="23" t="s">
        <v>52</v>
      </c>
      <c r="C334" s="23" t="s">
        <v>7</v>
      </c>
      <c r="D334" s="51">
        <v>13</v>
      </c>
      <c r="E334" s="51">
        <v>240</v>
      </c>
      <c r="F334" s="11">
        <v>7300</v>
      </c>
      <c r="G334" s="11">
        <v>300</v>
      </c>
      <c r="H334" s="11">
        <v>0</v>
      </c>
      <c r="I334" s="11">
        <f>H334-F334</f>
        <v>-7300</v>
      </c>
      <c r="J334" s="47">
        <f t="shared" si="62"/>
        <v>0</v>
      </c>
      <c r="K334" s="82"/>
    </row>
    <row r="335" spans="1:11" s="4" customFormat="1" ht="21.75">
      <c r="A335" s="31" t="s">
        <v>55</v>
      </c>
      <c r="B335" s="24" t="s">
        <v>54</v>
      </c>
      <c r="C335" s="46"/>
      <c r="D335" s="46"/>
      <c r="E335" s="46"/>
      <c r="F335" s="47">
        <f aca="true" t="shared" si="64" ref="F335:I339">F336</f>
        <v>9200</v>
      </c>
      <c r="G335" s="47">
        <f t="shared" si="64"/>
        <v>2200</v>
      </c>
      <c r="H335" s="47">
        <f t="shared" si="64"/>
        <v>2000</v>
      </c>
      <c r="I335" s="47">
        <f t="shared" si="64"/>
        <v>-7200</v>
      </c>
      <c r="J335" s="47">
        <f t="shared" si="62"/>
        <v>21.73913043478261</v>
      </c>
      <c r="K335" s="80" t="s">
        <v>382</v>
      </c>
    </row>
    <row r="336" spans="1:11" s="4" customFormat="1" ht="15">
      <c r="A336" s="10" t="s">
        <v>57</v>
      </c>
      <c r="B336" s="20" t="s">
        <v>56</v>
      </c>
      <c r="C336" s="48"/>
      <c r="D336" s="48"/>
      <c r="E336" s="48"/>
      <c r="F336" s="43">
        <f t="shared" si="64"/>
        <v>9200</v>
      </c>
      <c r="G336" s="43">
        <f t="shared" si="64"/>
        <v>2200</v>
      </c>
      <c r="H336" s="43">
        <f t="shared" si="64"/>
        <v>2000</v>
      </c>
      <c r="I336" s="43">
        <f t="shared" si="64"/>
        <v>-7200</v>
      </c>
      <c r="J336" s="47">
        <f t="shared" si="62"/>
        <v>21.73913043478261</v>
      </c>
      <c r="K336" s="81"/>
    </row>
    <row r="337" spans="1:11" s="4" customFormat="1" ht="21.75">
      <c r="A337" s="32" t="s">
        <v>37</v>
      </c>
      <c r="B337" s="25" t="s">
        <v>58</v>
      </c>
      <c r="C337" s="49"/>
      <c r="D337" s="49"/>
      <c r="E337" s="49"/>
      <c r="F337" s="50">
        <f t="shared" si="64"/>
        <v>9200</v>
      </c>
      <c r="G337" s="50">
        <f t="shared" si="64"/>
        <v>2200</v>
      </c>
      <c r="H337" s="50">
        <f t="shared" si="64"/>
        <v>2000</v>
      </c>
      <c r="I337" s="50">
        <f t="shared" si="64"/>
        <v>-7200</v>
      </c>
      <c r="J337" s="47">
        <f t="shared" si="62"/>
        <v>21.73913043478261</v>
      </c>
      <c r="K337" s="81"/>
    </row>
    <row r="338" spans="1:11" s="4" customFormat="1" ht="15">
      <c r="A338" s="6" t="s">
        <v>23</v>
      </c>
      <c r="B338" s="20" t="s">
        <v>58</v>
      </c>
      <c r="C338" s="20" t="s">
        <v>7</v>
      </c>
      <c r="D338" s="48"/>
      <c r="E338" s="48"/>
      <c r="F338" s="43">
        <f t="shared" si="64"/>
        <v>9200</v>
      </c>
      <c r="G338" s="43">
        <f t="shared" si="64"/>
        <v>2200</v>
      </c>
      <c r="H338" s="43">
        <f t="shared" si="64"/>
        <v>2000</v>
      </c>
      <c r="I338" s="43">
        <f t="shared" si="64"/>
        <v>-7200</v>
      </c>
      <c r="J338" s="47">
        <f t="shared" si="62"/>
        <v>21.73913043478261</v>
      </c>
      <c r="K338" s="81"/>
    </row>
    <row r="339" spans="1:11" s="4" customFormat="1" ht="15">
      <c r="A339" s="6" t="s">
        <v>22</v>
      </c>
      <c r="B339" s="20" t="s">
        <v>58</v>
      </c>
      <c r="C339" s="20" t="s">
        <v>7</v>
      </c>
      <c r="D339" s="48">
        <v>13</v>
      </c>
      <c r="E339" s="48"/>
      <c r="F339" s="43">
        <f t="shared" si="64"/>
        <v>9200</v>
      </c>
      <c r="G339" s="43">
        <f t="shared" si="64"/>
        <v>2200</v>
      </c>
      <c r="H339" s="43">
        <f t="shared" si="64"/>
        <v>2000</v>
      </c>
      <c r="I339" s="43">
        <f t="shared" si="64"/>
        <v>-7200</v>
      </c>
      <c r="J339" s="47">
        <f t="shared" si="62"/>
        <v>21.73913043478261</v>
      </c>
      <c r="K339" s="81"/>
    </row>
    <row r="340" spans="1:11" s="4" customFormat="1" ht="15">
      <c r="A340" s="21" t="s">
        <v>13</v>
      </c>
      <c r="B340" s="23" t="s">
        <v>58</v>
      </c>
      <c r="C340" s="23" t="s">
        <v>7</v>
      </c>
      <c r="D340" s="51">
        <v>13</v>
      </c>
      <c r="E340" s="51">
        <v>240</v>
      </c>
      <c r="F340" s="11">
        <v>9200</v>
      </c>
      <c r="G340" s="11">
        <v>2200</v>
      </c>
      <c r="H340" s="11">
        <v>2000</v>
      </c>
      <c r="I340" s="11">
        <f>H340-F340</f>
        <v>-7200</v>
      </c>
      <c r="J340" s="47">
        <f t="shared" si="62"/>
        <v>21.73913043478261</v>
      </c>
      <c r="K340" s="82"/>
    </row>
    <row r="341" spans="1:11" s="4" customFormat="1" ht="21">
      <c r="A341" s="14" t="s">
        <v>211</v>
      </c>
      <c r="B341" s="24" t="s">
        <v>208</v>
      </c>
      <c r="C341" s="46"/>
      <c r="D341" s="46"/>
      <c r="E341" s="46"/>
      <c r="F341" s="47">
        <f>F342</f>
        <v>15600</v>
      </c>
      <c r="G341" s="47">
        <f>G342</f>
        <v>34600</v>
      </c>
      <c r="H341" s="47">
        <f>H342</f>
        <v>31200</v>
      </c>
      <c r="I341" s="47">
        <f>I342</f>
        <v>15600</v>
      </c>
      <c r="J341" s="47">
        <f t="shared" si="62"/>
        <v>200</v>
      </c>
      <c r="K341" s="80" t="s">
        <v>383</v>
      </c>
    </row>
    <row r="342" spans="1:11" s="4" customFormat="1" ht="42">
      <c r="A342" s="7" t="s">
        <v>212</v>
      </c>
      <c r="B342" s="20" t="s">
        <v>209</v>
      </c>
      <c r="C342" s="48"/>
      <c r="D342" s="48"/>
      <c r="E342" s="48"/>
      <c r="F342" s="43">
        <f>F343+F347+F351</f>
        <v>15600</v>
      </c>
      <c r="G342" s="43">
        <f>G343+G347+G351</f>
        <v>34600</v>
      </c>
      <c r="H342" s="43">
        <f>H343+H347+H351</f>
        <v>31200</v>
      </c>
      <c r="I342" s="43">
        <f>I343+I347+I351</f>
        <v>15600</v>
      </c>
      <c r="J342" s="47">
        <f t="shared" si="62"/>
        <v>200</v>
      </c>
      <c r="K342" s="81"/>
    </row>
    <row r="343" spans="1:11" s="4" customFormat="1" ht="32.25">
      <c r="A343" s="32" t="s">
        <v>312</v>
      </c>
      <c r="B343" s="39" t="s">
        <v>313</v>
      </c>
      <c r="C343" s="49"/>
      <c r="D343" s="49"/>
      <c r="E343" s="49"/>
      <c r="F343" s="50">
        <f aca="true" t="shared" si="65" ref="F343:I345">F344</f>
        <v>0</v>
      </c>
      <c r="G343" s="50">
        <f t="shared" si="65"/>
        <v>28000</v>
      </c>
      <c r="H343" s="50">
        <f t="shared" si="65"/>
        <v>28000</v>
      </c>
      <c r="I343" s="50">
        <f t="shared" si="65"/>
        <v>28000</v>
      </c>
      <c r="J343" s="47" t="e">
        <f t="shared" si="62"/>
        <v>#DIV/0!</v>
      </c>
      <c r="K343" s="81"/>
    </row>
    <row r="344" spans="1:11" s="4" customFormat="1" ht="15">
      <c r="A344" s="6" t="s">
        <v>16</v>
      </c>
      <c r="B344" s="38" t="s">
        <v>313</v>
      </c>
      <c r="C344" s="20" t="s">
        <v>11</v>
      </c>
      <c r="D344" s="48"/>
      <c r="E344" s="48"/>
      <c r="F344" s="43">
        <f t="shared" si="65"/>
        <v>0</v>
      </c>
      <c r="G344" s="43">
        <f t="shared" si="65"/>
        <v>28000</v>
      </c>
      <c r="H344" s="43">
        <f t="shared" si="65"/>
        <v>28000</v>
      </c>
      <c r="I344" s="43">
        <f t="shared" si="65"/>
        <v>28000</v>
      </c>
      <c r="J344" s="47" t="e">
        <f t="shared" si="62"/>
        <v>#DIV/0!</v>
      </c>
      <c r="K344" s="81"/>
    </row>
    <row r="345" spans="1:11" s="4" customFormat="1" ht="15">
      <c r="A345" s="8" t="s">
        <v>204</v>
      </c>
      <c r="B345" s="38" t="s">
        <v>313</v>
      </c>
      <c r="C345" s="20" t="s">
        <v>11</v>
      </c>
      <c r="D345" s="20" t="s">
        <v>10</v>
      </c>
      <c r="E345" s="48"/>
      <c r="F345" s="43">
        <f t="shared" si="65"/>
        <v>0</v>
      </c>
      <c r="G345" s="43">
        <f t="shared" si="65"/>
        <v>28000</v>
      </c>
      <c r="H345" s="43">
        <f t="shared" si="65"/>
        <v>28000</v>
      </c>
      <c r="I345" s="43">
        <f t="shared" si="65"/>
        <v>28000</v>
      </c>
      <c r="J345" s="47" t="e">
        <f t="shared" si="62"/>
        <v>#DIV/0!</v>
      </c>
      <c r="K345" s="81"/>
    </row>
    <row r="346" spans="1:11" s="4" customFormat="1" ht="15">
      <c r="A346" s="21" t="s">
        <v>13</v>
      </c>
      <c r="B346" s="40" t="s">
        <v>313</v>
      </c>
      <c r="C346" s="23" t="s">
        <v>11</v>
      </c>
      <c r="D346" s="23" t="s">
        <v>10</v>
      </c>
      <c r="E346" s="51">
        <v>240</v>
      </c>
      <c r="F346" s="13">
        <v>0</v>
      </c>
      <c r="G346" s="13">
        <v>28000</v>
      </c>
      <c r="H346" s="13">
        <v>28000</v>
      </c>
      <c r="I346" s="11">
        <f>H346-F346</f>
        <v>28000</v>
      </c>
      <c r="J346" s="47" t="e">
        <f t="shared" si="62"/>
        <v>#DIV/0!</v>
      </c>
      <c r="K346" s="81"/>
    </row>
    <row r="347" spans="1:11" s="4" customFormat="1" ht="21.75">
      <c r="A347" s="32" t="s">
        <v>213</v>
      </c>
      <c r="B347" s="39" t="s">
        <v>210</v>
      </c>
      <c r="C347" s="49"/>
      <c r="D347" s="49"/>
      <c r="E347" s="49"/>
      <c r="F347" s="50">
        <f aca="true" t="shared" si="66" ref="F347:I349">F348</f>
        <v>15600</v>
      </c>
      <c r="G347" s="50">
        <f t="shared" si="66"/>
        <v>3400</v>
      </c>
      <c r="H347" s="50">
        <f t="shared" si="66"/>
        <v>0</v>
      </c>
      <c r="I347" s="50">
        <f t="shared" si="66"/>
        <v>-15600</v>
      </c>
      <c r="J347" s="47">
        <f t="shared" si="62"/>
        <v>0</v>
      </c>
      <c r="K347" s="81"/>
    </row>
    <row r="348" spans="1:11" s="4" customFormat="1" ht="15">
      <c r="A348" s="6" t="s">
        <v>16</v>
      </c>
      <c r="B348" s="38" t="s">
        <v>210</v>
      </c>
      <c r="C348" s="20" t="s">
        <v>11</v>
      </c>
      <c r="D348" s="48"/>
      <c r="E348" s="48"/>
      <c r="F348" s="43">
        <f t="shared" si="66"/>
        <v>15600</v>
      </c>
      <c r="G348" s="43">
        <f t="shared" si="66"/>
        <v>3400</v>
      </c>
      <c r="H348" s="43">
        <f t="shared" si="66"/>
        <v>0</v>
      </c>
      <c r="I348" s="43">
        <f t="shared" si="66"/>
        <v>-15600</v>
      </c>
      <c r="J348" s="47">
        <f t="shared" si="62"/>
        <v>0</v>
      </c>
      <c r="K348" s="81"/>
    </row>
    <row r="349" spans="1:11" s="4" customFormat="1" ht="15">
      <c r="A349" s="8" t="s">
        <v>204</v>
      </c>
      <c r="B349" s="38" t="s">
        <v>210</v>
      </c>
      <c r="C349" s="20" t="s">
        <v>11</v>
      </c>
      <c r="D349" s="20" t="s">
        <v>10</v>
      </c>
      <c r="E349" s="48"/>
      <c r="F349" s="43">
        <f t="shared" si="66"/>
        <v>15600</v>
      </c>
      <c r="G349" s="43">
        <f t="shared" si="66"/>
        <v>3400</v>
      </c>
      <c r="H349" s="43">
        <f t="shared" si="66"/>
        <v>0</v>
      </c>
      <c r="I349" s="43">
        <f t="shared" si="66"/>
        <v>-15600</v>
      </c>
      <c r="J349" s="47">
        <f t="shared" si="62"/>
        <v>0</v>
      </c>
      <c r="K349" s="81"/>
    </row>
    <row r="350" spans="1:11" s="4" customFormat="1" ht="15">
      <c r="A350" s="21" t="s">
        <v>13</v>
      </c>
      <c r="B350" s="40" t="s">
        <v>210</v>
      </c>
      <c r="C350" s="23" t="s">
        <v>11</v>
      </c>
      <c r="D350" s="23" t="s">
        <v>10</v>
      </c>
      <c r="E350" s="51">
        <v>240</v>
      </c>
      <c r="F350" s="13">
        <v>15600</v>
      </c>
      <c r="G350" s="13">
        <v>3400</v>
      </c>
      <c r="H350" s="13">
        <v>0</v>
      </c>
      <c r="I350" s="11">
        <f>H350-F350</f>
        <v>-15600</v>
      </c>
      <c r="J350" s="47">
        <f t="shared" si="62"/>
        <v>0</v>
      </c>
      <c r="K350" s="81"/>
    </row>
    <row r="351" spans="1:11" s="4" customFormat="1" ht="32.25">
      <c r="A351" s="32" t="s">
        <v>314</v>
      </c>
      <c r="B351" s="39" t="s">
        <v>293</v>
      </c>
      <c r="C351" s="49"/>
      <c r="D351" s="49"/>
      <c r="E351" s="49"/>
      <c r="F351" s="50">
        <f aca="true" t="shared" si="67" ref="F351:I353">F352</f>
        <v>0</v>
      </c>
      <c r="G351" s="50">
        <f t="shared" si="67"/>
        <v>3200</v>
      </c>
      <c r="H351" s="50">
        <f t="shared" si="67"/>
        <v>3200</v>
      </c>
      <c r="I351" s="50">
        <f t="shared" si="67"/>
        <v>3200</v>
      </c>
      <c r="J351" s="47" t="e">
        <f t="shared" si="62"/>
        <v>#DIV/0!</v>
      </c>
      <c r="K351" s="81"/>
    </row>
    <row r="352" spans="1:11" s="4" customFormat="1" ht="15">
      <c r="A352" s="6" t="s">
        <v>16</v>
      </c>
      <c r="B352" s="38" t="s">
        <v>293</v>
      </c>
      <c r="C352" s="20" t="s">
        <v>11</v>
      </c>
      <c r="D352" s="48"/>
      <c r="E352" s="48"/>
      <c r="F352" s="43">
        <f t="shared" si="67"/>
        <v>0</v>
      </c>
      <c r="G352" s="43">
        <f t="shared" si="67"/>
        <v>3200</v>
      </c>
      <c r="H352" s="43">
        <f t="shared" si="67"/>
        <v>3200</v>
      </c>
      <c r="I352" s="43">
        <f t="shared" si="67"/>
        <v>3200</v>
      </c>
      <c r="J352" s="47" t="e">
        <f t="shared" si="62"/>
        <v>#DIV/0!</v>
      </c>
      <c r="K352" s="81"/>
    </row>
    <row r="353" spans="1:11" s="4" customFormat="1" ht="15">
      <c r="A353" s="8" t="s">
        <v>204</v>
      </c>
      <c r="B353" s="38" t="s">
        <v>293</v>
      </c>
      <c r="C353" s="20" t="s">
        <v>11</v>
      </c>
      <c r="D353" s="20" t="s">
        <v>10</v>
      </c>
      <c r="E353" s="48"/>
      <c r="F353" s="43">
        <f t="shared" si="67"/>
        <v>0</v>
      </c>
      <c r="G353" s="43">
        <f t="shared" si="67"/>
        <v>3200</v>
      </c>
      <c r="H353" s="43">
        <f t="shared" si="67"/>
        <v>3200</v>
      </c>
      <c r="I353" s="43">
        <f t="shared" si="67"/>
        <v>3200</v>
      </c>
      <c r="J353" s="47" t="e">
        <f t="shared" si="62"/>
        <v>#DIV/0!</v>
      </c>
      <c r="K353" s="81"/>
    </row>
    <row r="354" spans="1:11" s="4" customFormat="1" ht="15">
      <c r="A354" s="21" t="s">
        <v>13</v>
      </c>
      <c r="B354" s="40" t="s">
        <v>293</v>
      </c>
      <c r="C354" s="23" t="s">
        <v>11</v>
      </c>
      <c r="D354" s="23" t="s">
        <v>10</v>
      </c>
      <c r="E354" s="51">
        <v>240</v>
      </c>
      <c r="F354" s="13">
        <v>0</v>
      </c>
      <c r="G354" s="13">
        <v>3200</v>
      </c>
      <c r="H354" s="13">
        <v>3200</v>
      </c>
      <c r="I354" s="11">
        <f>H354-F354</f>
        <v>3200</v>
      </c>
      <c r="J354" s="47" t="e">
        <f t="shared" si="62"/>
        <v>#DIV/0!</v>
      </c>
      <c r="K354" s="82"/>
    </row>
    <row r="355" spans="1:11" s="4" customFormat="1" ht="32.25">
      <c r="A355" s="31" t="s">
        <v>38</v>
      </c>
      <c r="B355" s="24" t="s">
        <v>83</v>
      </c>
      <c r="C355" s="46"/>
      <c r="D355" s="46"/>
      <c r="E355" s="46"/>
      <c r="F355" s="47">
        <f>F356+F369+F374+F383</f>
        <v>9200</v>
      </c>
      <c r="G355" s="47">
        <f>G356+G369+G374+G383</f>
        <v>183200</v>
      </c>
      <c r="H355" s="47">
        <f>H356+H369+H374+H383</f>
        <v>179035</v>
      </c>
      <c r="I355" s="47">
        <f>I356+I369+I374+I383</f>
        <v>169835</v>
      </c>
      <c r="J355" s="47">
        <f t="shared" si="62"/>
        <v>1946.032608695652</v>
      </c>
      <c r="K355" s="80" t="s">
        <v>383</v>
      </c>
    </row>
    <row r="356" spans="1:11" s="4" customFormat="1" ht="21.75">
      <c r="A356" s="10" t="s">
        <v>294</v>
      </c>
      <c r="B356" s="20" t="s">
        <v>295</v>
      </c>
      <c r="C356" s="48"/>
      <c r="D356" s="48"/>
      <c r="E356" s="48"/>
      <c r="F356" s="43">
        <f>F357+F361+F365</f>
        <v>0</v>
      </c>
      <c r="G356" s="43">
        <f>G357+G361+G365</f>
        <v>67400</v>
      </c>
      <c r="H356" s="43">
        <f>H357+H361+H365</f>
        <v>67090</v>
      </c>
      <c r="I356" s="43">
        <f>I357+I361+I365</f>
        <v>67090</v>
      </c>
      <c r="J356" s="47" t="e">
        <f t="shared" si="62"/>
        <v>#DIV/0!</v>
      </c>
      <c r="K356" s="81"/>
    </row>
    <row r="357" spans="1:11" s="4" customFormat="1" ht="21.75">
      <c r="A357" s="32" t="s">
        <v>315</v>
      </c>
      <c r="B357" s="25" t="s">
        <v>316</v>
      </c>
      <c r="C357" s="49"/>
      <c r="D357" s="49"/>
      <c r="E357" s="49"/>
      <c r="F357" s="50">
        <f aca="true" t="shared" si="68" ref="F357:I359">F358</f>
        <v>0</v>
      </c>
      <c r="G357" s="50">
        <f t="shared" si="68"/>
        <v>32800</v>
      </c>
      <c r="H357" s="50">
        <f t="shared" si="68"/>
        <v>32800</v>
      </c>
      <c r="I357" s="50">
        <f t="shared" si="68"/>
        <v>32800</v>
      </c>
      <c r="J357" s="47" t="e">
        <f t="shared" si="62"/>
        <v>#DIV/0!</v>
      </c>
      <c r="K357" s="81"/>
    </row>
    <row r="358" spans="1:11" s="4" customFormat="1" ht="15">
      <c r="A358" s="6" t="s">
        <v>30</v>
      </c>
      <c r="B358" s="20" t="s">
        <v>316</v>
      </c>
      <c r="C358" s="20" t="s">
        <v>8</v>
      </c>
      <c r="D358" s="48"/>
      <c r="E358" s="48"/>
      <c r="F358" s="43">
        <f t="shared" si="68"/>
        <v>0</v>
      </c>
      <c r="G358" s="43">
        <f t="shared" si="68"/>
        <v>32800</v>
      </c>
      <c r="H358" s="43">
        <f t="shared" si="68"/>
        <v>32800</v>
      </c>
      <c r="I358" s="43">
        <f t="shared" si="68"/>
        <v>32800</v>
      </c>
      <c r="J358" s="47" t="e">
        <f t="shared" si="62"/>
        <v>#DIV/0!</v>
      </c>
      <c r="K358" s="81"/>
    </row>
    <row r="359" spans="1:11" s="4" customFormat="1" ht="15">
      <c r="A359" s="6" t="s">
        <v>20</v>
      </c>
      <c r="B359" s="20" t="s">
        <v>316</v>
      </c>
      <c r="C359" s="20" t="s">
        <v>8</v>
      </c>
      <c r="D359" s="48">
        <v>10</v>
      </c>
      <c r="E359" s="48"/>
      <c r="F359" s="43">
        <f t="shared" si="68"/>
        <v>0</v>
      </c>
      <c r="G359" s="43">
        <f t="shared" si="68"/>
        <v>32800</v>
      </c>
      <c r="H359" s="43">
        <f t="shared" si="68"/>
        <v>32800</v>
      </c>
      <c r="I359" s="43">
        <f t="shared" si="68"/>
        <v>32800</v>
      </c>
      <c r="J359" s="47" t="e">
        <f t="shared" si="62"/>
        <v>#DIV/0!</v>
      </c>
      <c r="K359" s="81"/>
    </row>
    <row r="360" spans="1:11" s="4" customFormat="1" ht="15">
      <c r="A360" s="21" t="s">
        <v>13</v>
      </c>
      <c r="B360" s="23" t="s">
        <v>316</v>
      </c>
      <c r="C360" s="23" t="s">
        <v>8</v>
      </c>
      <c r="D360" s="51">
        <v>10</v>
      </c>
      <c r="E360" s="51">
        <v>240</v>
      </c>
      <c r="F360" s="45">
        <v>0</v>
      </c>
      <c r="G360" s="45">
        <v>32800</v>
      </c>
      <c r="H360" s="45">
        <v>32800</v>
      </c>
      <c r="I360" s="11">
        <f>H360-F360</f>
        <v>32800</v>
      </c>
      <c r="J360" s="47" t="e">
        <f t="shared" si="62"/>
        <v>#DIV/0!</v>
      </c>
      <c r="K360" s="81"/>
    </row>
    <row r="361" spans="1:11" s="4" customFormat="1" ht="32.25">
      <c r="A361" s="32" t="s">
        <v>39</v>
      </c>
      <c r="B361" s="25" t="s">
        <v>296</v>
      </c>
      <c r="C361" s="49"/>
      <c r="D361" s="49"/>
      <c r="E361" s="49"/>
      <c r="F361" s="50">
        <f aca="true" t="shared" si="69" ref="F361:I363">F362</f>
        <v>0</v>
      </c>
      <c r="G361" s="50">
        <f t="shared" si="69"/>
        <v>22300</v>
      </c>
      <c r="H361" s="50">
        <f t="shared" si="69"/>
        <v>21990</v>
      </c>
      <c r="I361" s="50">
        <f t="shared" si="69"/>
        <v>21990</v>
      </c>
      <c r="J361" s="47" t="e">
        <f t="shared" si="62"/>
        <v>#DIV/0!</v>
      </c>
      <c r="K361" s="81"/>
    </row>
    <row r="362" spans="1:11" s="4" customFormat="1" ht="15">
      <c r="A362" s="6" t="s">
        <v>30</v>
      </c>
      <c r="B362" s="20" t="s">
        <v>296</v>
      </c>
      <c r="C362" s="20" t="s">
        <v>8</v>
      </c>
      <c r="D362" s="48"/>
      <c r="E362" s="48"/>
      <c r="F362" s="43">
        <f t="shared" si="69"/>
        <v>0</v>
      </c>
      <c r="G362" s="43">
        <f t="shared" si="69"/>
        <v>22300</v>
      </c>
      <c r="H362" s="43">
        <f t="shared" si="69"/>
        <v>21990</v>
      </c>
      <c r="I362" s="43">
        <f t="shared" si="69"/>
        <v>21990</v>
      </c>
      <c r="J362" s="47" t="e">
        <f t="shared" si="62"/>
        <v>#DIV/0!</v>
      </c>
      <c r="K362" s="81"/>
    </row>
    <row r="363" spans="1:11" s="4" customFormat="1" ht="15">
      <c r="A363" s="6" t="s">
        <v>20</v>
      </c>
      <c r="B363" s="20" t="s">
        <v>296</v>
      </c>
      <c r="C363" s="20" t="s">
        <v>8</v>
      </c>
      <c r="D363" s="48">
        <v>10</v>
      </c>
      <c r="E363" s="48"/>
      <c r="F363" s="43">
        <f t="shared" si="69"/>
        <v>0</v>
      </c>
      <c r="G363" s="43">
        <f t="shared" si="69"/>
        <v>22300</v>
      </c>
      <c r="H363" s="43">
        <f t="shared" si="69"/>
        <v>21990</v>
      </c>
      <c r="I363" s="43">
        <f t="shared" si="69"/>
        <v>21990</v>
      </c>
      <c r="J363" s="47" t="e">
        <f t="shared" si="62"/>
        <v>#DIV/0!</v>
      </c>
      <c r="K363" s="81"/>
    </row>
    <row r="364" spans="1:11" s="4" customFormat="1" ht="15">
      <c r="A364" s="21" t="s">
        <v>13</v>
      </c>
      <c r="B364" s="23" t="s">
        <v>296</v>
      </c>
      <c r="C364" s="23" t="s">
        <v>8</v>
      </c>
      <c r="D364" s="51">
        <v>10</v>
      </c>
      <c r="E364" s="51">
        <v>240</v>
      </c>
      <c r="F364" s="45">
        <v>0</v>
      </c>
      <c r="G364" s="45">
        <v>22300</v>
      </c>
      <c r="H364" s="45">
        <v>21990</v>
      </c>
      <c r="I364" s="11">
        <f>H364-F364</f>
        <v>21990</v>
      </c>
      <c r="J364" s="47" t="e">
        <f t="shared" si="62"/>
        <v>#DIV/0!</v>
      </c>
      <c r="K364" s="81"/>
    </row>
    <row r="365" spans="1:11" s="4" customFormat="1" ht="32.25">
      <c r="A365" s="32" t="s">
        <v>317</v>
      </c>
      <c r="B365" s="25" t="s">
        <v>318</v>
      </c>
      <c r="C365" s="49"/>
      <c r="D365" s="49"/>
      <c r="E365" s="49"/>
      <c r="F365" s="50">
        <f aca="true" t="shared" si="70" ref="F365:I367">F366</f>
        <v>0</v>
      </c>
      <c r="G365" s="50">
        <f t="shared" si="70"/>
        <v>12300</v>
      </c>
      <c r="H365" s="50">
        <f t="shared" si="70"/>
        <v>12300</v>
      </c>
      <c r="I365" s="50">
        <f t="shared" si="70"/>
        <v>12300</v>
      </c>
      <c r="J365" s="47" t="e">
        <f t="shared" si="62"/>
        <v>#DIV/0!</v>
      </c>
      <c r="K365" s="81"/>
    </row>
    <row r="366" spans="1:11" s="4" customFormat="1" ht="15">
      <c r="A366" s="6" t="s">
        <v>30</v>
      </c>
      <c r="B366" s="20" t="s">
        <v>318</v>
      </c>
      <c r="C366" s="20" t="s">
        <v>8</v>
      </c>
      <c r="D366" s="48"/>
      <c r="E366" s="48"/>
      <c r="F366" s="43">
        <f t="shared" si="70"/>
        <v>0</v>
      </c>
      <c r="G366" s="43">
        <f t="shared" si="70"/>
        <v>12300</v>
      </c>
      <c r="H366" s="43">
        <f t="shared" si="70"/>
        <v>12300</v>
      </c>
      <c r="I366" s="43">
        <f t="shared" si="70"/>
        <v>12300</v>
      </c>
      <c r="J366" s="47" t="e">
        <f t="shared" si="62"/>
        <v>#DIV/0!</v>
      </c>
      <c r="K366" s="81"/>
    </row>
    <row r="367" spans="1:11" s="4" customFormat="1" ht="15">
      <c r="A367" s="6" t="s">
        <v>20</v>
      </c>
      <c r="B367" s="20" t="s">
        <v>318</v>
      </c>
      <c r="C367" s="20" t="s">
        <v>8</v>
      </c>
      <c r="D367" s="48">
        <v>10</v>
      </c>
      <c r="E367" s="48"/>
      <c r="F367" s="43">
        <f t="shared" si="70"/>
        <v>0</v>
      </c>
      <c r="G367" s="43">
        <f t="shared" si="70"/>
        <v>12300</v>
      </c>
      <c r="H367" s="43">
        <f t="shared" si="70"/>
        <v>12300</v>
      </c>
      <c r="I367" s="43">
        <f t="shared" si="70"/>
        <v>12300</v>
      </c>
      <c r="J367" s="47" t="e">
        <f t="shared" si="62"/>
        <v>#DIV/0!</v>
      </c>
      <c r="K367" s="81"/>
    </row>
    <row r="368" spans="1:11" s="4" customFormat="1" ht="15">
      <c r="A368" s="21" t="s">
        <v>13</v>
      </c>
      <c r="B368" s="23" t="s">
        <v>318</v>
      </c>
      <c r="C368" s="23" t="s">
        <v>8</v>
      </c>
      <c r="D368" s="51">
        <v>10</v>
      </c>
      <c r="E368" s="51">
        <v>240</v>
      </c>
      <c r="F368" s="45">
        <v>0</v>
      </c>
      <c r="G368" s="45">
        <v>12300</v>
      </c>
      <c r="H368" s="45">
        <v>12300</v>
      </c>
      <c r="I368" s="11">
        <f>H368-F368</f>
        <v>12300</v>
      </c>
      <c r="J368" s="47" t="e">
        <f t="shared" si="62"/>
        <v>#DIV/0!</v>
      </c>
      <c r="K368" s="81"/>
    </row>
    <row r="369" spans="1:11" s="4" customFormat="1" ht="21.75">
      <c r="A369" s="10" t="s">
        <v>86</v>
      </c>
      <c r="B369" s="20" t="s">
        <v>84</v>
      </c>
      <c r="C369" s="48"/>
      <c r="D369" s="48"/>
      <c r="E369" s="48"/>
      <c r="F369" s="43">
        <f aca="true" t="shared" si="71" ref="F369:I372">F370</f>
        <v>9200</v>
      </c>
      <c r="G369" s="43">
        <f t="shared" si="71"/>
        <v>3855</v>
      </c>
      <c r="H369" s="43">
        <f t="shared" si="71"/>
        <v>0</v>
      </c>
      <c r="I369" s="43">
        <f t="shared" si="71"/>
        <v>-9200</v>
      </c>
      <c r="J369" s="47">
        <f t="shared" si="62"/>
        <v>0</v>
      </c>
      <c r="K369" s="81"/>
    </row>
    <row r="370" spans="1:11" s="4" customFormat="1" ht="32.25">
      <c r="A370" s="32" t="s">
        <v>39</v>
      </c>
      <c r="B370" s="25" t="s">
        <v>85</v>
      </c>
      <c r="C370" s="49"/>
      <c r="D370" s="49"/>
      <c r="E370" s="49"/>
      <c r="F370" s="50">
        <f t="shared" si="71"/>
        <v>9200</v>
      </c>
      <c r="G370" s="50">
        <f t="shared" si="71"/>
        <v>3855</v>
      </c>
      <c r="H370" s="50">
        <f t="shared" si="71"/>
        <v>0</v>
      </c>
      <c r="I370" s="50">
        <f t="shared" si="71"/>
        <v>-9200</v>
      </c>
      <c r="J370" s="47">
        <f t="shared" si="62"/>
        <v>0</v>
      </c>
      <c r="K370" s="81"/>
    </row>
    <row r="371" spans="1:11" s="4" customFormat="1" ht="15">
      <c r="A371" s="6" t="s">
        <v>30</v>
      </c>
      <c r="B371" s="20" t="s">
        <v>85</v>
      </c>
      <c r="C371" s="20" t="s">
        <v>8</v>
      </c>
      <c r="D371" s="48"/>
      <c r="E371" s="48"/>
      <c r="F371" s="43">
        <f t="shared" si="71"/>
        <v>9200</v>
      </c>
      <c r="G371" s="43">
        <f t="shared" si="71"/>
        <v>3855</v>
      </c>
      <c r="H371" s="43">
        <f t="shared" si="71"/>
        <v>0</v>
      </c>
      <c r="I371" s="43">
        <f t="shared" si="71"/>
        <v>-9200</v>
      </c>
      <c r="J371" s="47">
        <f t="shared" si="62"/>
        <v>0</v>
      </c>
      <c r="K371" s="81"/>
    </row>
    <row r="372" spans="1:11" s="4" customFormat="1" ht="15">
      <c r="A372" s="6" t="s">
        <v>20</v>
      </c>
      <c r="B372" s="20" t="s">
        <v>85</v>
      </c>
      <c r="C372" s="20" t="s">
        <v>8</v>
      </c>
      <c r="D372" s="48">
        <v>10</v>
      </c>
      <c r="E372" s="48"/>
      <c r="F372" s="43">
        <f t="shared" si="71"/>
        <v>9200</v>
      </c>
      <c r="G372" s="43">
        <f t="shared" si="71"/>
        <v>3855</v>
      </c>
      <c r="H372" s="43">
        <f t="shared" si="71"/>
        <v>0</v>
      </c>
      <c r="I372" s="43">
        <f t="shared" si="71"/>
        <v>-9200</v>
      </c>
      <c r="J372" s="47">
        <f t="shared" si="62"/>
        <v>0</v>
      </c>
      <c r="K372" s="81"/>
    </row>
    <row r="373" spans="1:11" s="4" customFormat="1" ht="15">
      <c r="A373" s="21" t="s">
        <v>13</v>
      </c>
      <c r="B373" s="23" t="s">
        <v>85</v>
      </c>
      <c r="C373" s="23" t="s">
        <v>8</v>
      </c>
      <c r="D373" s="51">
        <v>10</v>
      </c>
      <c r="E373" s="51">
        <v>240</v>
      </c>
      <c r="F373" s="45">
        <v>9200</v>
      </c>
      <c r="G373" s="45">
        <v>3855</v>
      </c>
      <c r="H373" s="45">
        <v>0</v>
      </c>
      <c r="I373" s="11">
        <f>H373-F373</f>
        <v>-9200</v>
      </c>
      <c r="J373" s="47">
        <f t="shared" si="62"/>
        <v>0</v>
      </c>
      <c r="K373" s="81"/>
    </row>
    <row r="374" spans="1:11" s="4" customFormat="1" ht="21.75">
      <c r="A374" s="10" t="s">
        <v>319</v>
      </c>
      <c r="B374" s="20" t="s">
        <v>320</v>
      </c>
      <c r="C374" s="20"/>
      <c r="D374" s="48"/>
      <c r="E374" s="48"/>
      <c r="F374" s="66">
        <f>F375+F379</f>
        <v>0</v>
      </c>
      <c r="G374" s="66">
        <f>G375+G379</f>
        <v>31200</v>
      </c>
      <c r="H374" s="66">
        <f>H375+H379</f>
        <v>31200</v>
      </c>
      <c r="I374" s="66">
        <f>I375+I379</f>
        <v>31200</v>
      </c>
      <c r="J374" s="47" t="e">
        <f t="shared" si="62"/>
        <v>#DIV/0!</v>
      </c>
      <c r="K374" s="81"/>
    </row>
    <row r="375" spans="1:11" s="4" customFormat="1" ht="21">
      <c r="A375" s="16" t="s">
        <v>315</v>
      </c>
      <c r="B375" s="25" t="s">
        <v>321</v>
      </c>
      <c r="C375" s="25"/>
      <c r="D375" s="49"/>
      <c r="E375" s="49"/>
      <c r="F375" s="67">
        <f aca="true" t="shared" si="72" ref="F375:I377">F376</f>
        <v>0</v>
      </c>
      <c r="G375" s="67">
        <f t="shared" si="72"/>
        <v>26000</v>
      </c>
      <c r="H375" s="67">
        <f t="shared" si="72"/>
        <v>26000</v>
      </c>
      <c r="I375" s="67">
        <f t="shared" si="72"/>
        <v>26000</v>
      </c>
      <c r="J375" s="47" t="e">
        <f t="shared" si="62"/>
        <v>#DIV/0!</v>
      </c>
      <c r="K375" s="81"/>
    </row>
    <row r="376" spans="1:11" s="4" customFormat="1" ht="15">
      <c r="A376" s="6" t="s">
        <v>30</v>
      </c>
      <c r="B376" s="20" t="s">
        <v>321</v>
      </c>
      <c r="C376" s="20" t="s">
        <v>8</v>
      </c>
      <c r="D376" s="48"/>
      <c r="E376" s="48"/>
      <c r="F376" s="43">
        <f t="shared" si="72"/>
        <v>0</v>
      </c>
      <c r="G376" s="43">
        <f t="shared" si="72"/>
        <v>26000</v>
      </c>
      <c r="H376" s="43">
        <f t="shared" si="72"/>
        <v>26000</v>
      </c>
      <c r="I376" s="43">
        <f t="shared" si="72"/>
        <v>26000</v>
      </c>
      <c r="J376" s="47" t="e">
        <f t="shared" si="62"/>
        <v>#DIV/0!</v>
      </c>
      <c r="K376" s="81"/>
    </row>
    <row r="377" spans="1:11" s="4" customFormat="1" ht="15">
      <c r="A377" s="6" t="s">
        <v>20</v>
      </c>
      <c r="B377" s="20" t="s">
        <v>321</v>
      </c>
      <c r="C377" s="20" t="s">
        <v>8</v>
      </c>
      <c r="D377" s="48">
        <v>10</v>
      </c>
      <c r="E377" s="48"/>
      <c r="F377" s="43">
        <f t="shared" si="72"/>
        <v>0</v>
      </c>
      <c r="G377" s="43">
        <f t="shared" si="72"/>
        <v>26000</v>
      </c>
      <c r="H377" s="43">
        <f t="shared" si="72"/>
        <v>26000</v>
      </c>
      <c r="I377" s="43">
        <f t="shared" si="72"/>
        <v>26000</v>
      </c>
      <c r="J377" s="47" t="e">
        <f t="shared" si="62"/>
        <v>#DIV/0!</v>
      </c>
      <c r="K377" s="81"/>
    </row>
    <row r="378" spans="1:11" s="4" customFormat="1" ht="15">
      <c r="A378" s="21" t="s">
        <v>13</v>
      </c>
      <c r="B378" s="23" t="s">
        <v>321</v>
      </c>
      <c r="C378" s="23" t="s">
        <v>8</v>
      </c>
      <c r="D378" s="51">
        <v>10</v>
      </c>
      <c r="E378" s="51">
        <v>240</v>
      </c>
      <c r="F378" s="45">
        <v>0</v>
      </c>
      <c r="G378" s="45">
        <v>26000</v>
      </c>
      <c r="H378" s="45">
        <v>26000</v>
      </c>
      <c r="I378" s="11">
        <f>H378-F378</f>
        <v>26000</v>
      </c>
      <c r="J378" s="47" t="e">
        <f t="shared" si="62"/>
        <v>#DIV/0!</v>
      </c>
      <c r="K378" s="81"/>
    </row>
    <row r="379" spans="1:11" s="4" customFormat="1" ht="32.25">
      <c r="A379" s="32" t="s">
        <v>317</v>
      </c>
      <c r="B379" s="25" t="s">
        <v>322</v>
      </c>
      <c r="C379" s="49"/>
      <c r="D379" s="49"/>
      <c r="E379" s="49"/>
      <c r="F379" s="50">
        <f aca="true" t="shared" si="73" ref="F379:I381">F380</f>
        <v>0</v>
      </c>
      <c r="G379" s="50">
        <f t="shared" si="73"/>
        <v>5200</v>
      </c>
      <c r="H379" s="50">
        <f t="shared" si="73"/>
        <v>5200</v>
      </c>
      <c r="I379" s="50">
        <f t="shared" si="73"/>
        <v>5200</v>
      </c>
      <c r="J379" s="47" t="e">
        <f t="shared" si="62"/>
        <v>#DIV/0!</v>
      </c>
      <c r="K379" s="81"/>
    </row>
    <row r="380" spans="1:11" s="4" customFormat="1" ht="15">
      <c r="A380" s="6" t="s">
        <v>30</v>
      </c>
      <c r="B380" s="20" t="s">
        <v>322</v>
      </c>
      <c r="C380" s="20" t="s">
        <v>8</v>
      </c>
      <c r="D380" s="48"/>
      <c r="E380" s="48"/>
      <c r="F380" s="43">
        <f t="shared" si="73"/>
        <v>0</v>
      </c>
      <c r="G380" s="43">
        <f t="shared" si="73"/>
        <v>5200</v>
      </c>
      <c r="H380" s="43">
        <f t="shared" si="73"/>
        <v>5200</v>
      </c>
      <c r="I380" s="43">
        <f t="shared" si="73"/>
        <v>5200</v>
      </c>
      <c r="J380" s="47" t="e">
        <f t="shared" si="62"/>
        <v>#DIV/0!</v>
      </c>
      <c r="K380" s="81"/>
    </row>
    <row r="381" spans="1:11" s="4" customFormat="1" ht="15">
      <c r="A381" s="6" t="s">
        <v>20</v>
      </c>
      <c r="B381" s="20" t="s">
        <v>322</v>
      </c>
      <c r="C381" s="20" t="s">
        <v>8</v>
      </c>
      <c r="D381" s="48">
        <v>10</v>
      </c>
      <c r="E381" s="48"/>
      <c r="F381" s="43">
        <f t="shared" si="73"/>
        <v>0</v>
      </c>
      <c r="G381" s="43">
        <f t="shared" si="73"/>
        <v>5200</v>
      </c>
      <c r="H381" s="43">
        <f t="shared" si="73"/>
        <v>5200</v>
      </c>
      <c r="I381" s="43">
        <f t="shared" si="73"/>
        <v>5200</v>
      </c>
      <c r="J381" s="47" t="e">
        <f t="shared" si="62"/>
        <v>#DIV/0!</v>
      </c>
      <c r="K381" s="81"/>
    </row>
    <row r="382" spans="1:11" s="4" customFormat="1" ht="15">
      <c r="A382" s="21" t="s">
        <v>13</v>
      </c>
      <c r="B382" s="23" t="s">
        <v>322</v>
      </c>
      <c r="C382" s="23" t="s">
        <v>8</v>
      </c>
      <c r="D382" s="51">
        <v>10</v>
      </c>
      <c r="E382" s="51">
        <v>240</v>
      </c>
      <c r="F382" s="45">
        <v>0</v>
      </c>
      <c r="G382" s="45">
        <v>5200</v>
      </c>
      <c r="H382" s="45">
        <v>5200</v>
      </c>
      <c r="I382" s="11">
        <f>H382-F382</f>
        <v>5200</v>
      </c>
      <c r="J382" s="47" t="e">
        <f t="shared" si="62"/>
        <v>#DIV/0!</v>
      </c>
      <c r="K382" s="81"/>
    </row>
    <row r="383" spans="1:11" s="4" customFormat="1" ht="52.5">
      <c r="A383" s="7" t="s">
        <v>323</v>
      </c>
      <c r="B383" s="20" t="s">
        <v>324</v>
      </c>
      <c r="C383" s="20"/>
      <c r="D383" s="48"/>
      <c r="E383" s="48"/>
      <c r="F383" s="66">
        <f>F384+F388+F392</f>
        <v>0</v>
      </c>
      <c r="G383" s="66">
        <f>G384+G388+G392</f>
        <v>80745</v>
      </c>
      <c r="H383" s="66">
        <f>H384+H388+H392</f>
        <v>80745</v>
      </c>
      <c r="I383" s="66">
        <f>I384+I388+I392</f>
        <v>80745</v>
      </c>
      <c r="J383" s="47" t="e">
        <f t="shared" si="62"/>
        <v>#DIV/0!</v>
      </c>
      <c r="K383" s="81"/>
    </row>
    <row r="384" spans="1:11" s="4" customFormat="1" ht="21">
      <c r="A384" s="16" t="s">
        <v>315</v>
      </c>
      <c r="B384" s="25" t="s">
        <v>325</v>
      </c>
      <c r="C384" s="25"/>
      <c r="D384" s="49"/>
      <c r="E384" s="49"/>
      <c r="F384" s="67">
        <f aca="true" t="shared" si="74" ref="F384:I386">F385</f>
        <v>0</v>
      </c>
      <c r="G384" s="67">
        <f t="shared" si="74"/>
        <v>23700</v>
      </c>
      <c r="H384" s="67">
        <f t="shared" si="74"/>
        <v>23700</v>
      </c>
      <c r="I384" s="67">
        <f t="shared" si="74"/>
        <v>23700</v>
      </c>
      <c r="J384" s="47" t="e">
        <f t="shared" si="62"/>
        <v>#DIV/0!</v>
      </c>
      <c r="K384" s="81"/>
    </row>
    <row r="385" spans="1:11" s="4" customFormat="1" ht="15">
      <c r="A385" s="6" t="s">
        <v>30</v>
      </c>
      <c r="B385" s="20" t="s">
        <v>325</v>
      </c>
      <c r="C385" s="20" t="s">
        <v>8</v>
      </c>
      <c r="D385" s="48"/>
      <c r="E385" s="48"/>
      <c r="F385" s="43">
        <f t="shared" si="74"/>
        <v>0</v>
      </c>
      <c r="G385" s="43">
        <f t="shared" si="74"/>
        <v>23700</v>
      </c>
      <c r="H385" s="43">
        <f t="shared" si="74"/>
        <v>23700</v>
      </c>
      <c r="I385" s="43">
        <f t="shared" si="74"/>
        <v>23700</v>
      </c>
      <c r="J385" s="47" t="e">
        <f t="shared" si="62"/>
        <v>#DIV/0!</v>
      </c>
      <c r="K385" s="81"/>
    </row>
    <row r="386" spans="1:11" s="4" customFormat="1" ht="15">
      <c r="A386" s="6" t="s">
        <v>20</v>
      </c>
      <c r="B386" s="20" t="s">
        <v>325</v>
      </c>
      <c r="C386" s="20" t="s">
        <v>8</v>
      </c>
      <c r="D386" s="48">
        <v>10</v>
      </c>
      <c r="E386" s="48"/>
      <c r="F386" s="43">
        <f t="shared" si="74"/>
        <v>0</v>
      </c>
      <c r="G386" s="43">
        <f t="shared" si="74"/>
        <v>23700</v>
      </c>
      <c r="H386" s="43">
        <f t="shared" si="74"/>
        <v>23700</v>
      </c>
      <c r="I386" s="43">
        <f t="shared" si="74"/>
        <v>23700</v>
      </c>
      <c r="J386" s="47" t="e">
        <f t="shared" si="62"/>
        <v>#DIV/0!</v>
      </c>
      <c r="K386" s="81"/>
    </row>
    <row r="387" spans="1:11" s="4" customFormat="1" ht="15">
      <c r="A387" s="21" t="s">
        <v>13</v>
      </c>
      <c r="B387" s="23" t="s">
        <v>325</v>
      </c>
      <c r="C387" s="23" t="s">
        <v>8</v>
      </c>
      <c r="D387" s="51">
        <v>10</v>
      </c>
      <c r="E387" s="51">
        <v>240</v>
      </c>
      <c r="F387" s="45">
        <v>0</v>
      </c>
      <c r="G387" s="45">
        <v>23700</v>
      </c>
      <c r="H387" s="45">
        <v>23700</v>
      </c>
      <c r="I387" s="11">
        <f>H387-F387</f>
        <v>23700</v>
      </c>
      <c r="J387" s="47" t="e">
        <f t="shared" si="62"/>
        <v>#DIV/0!</v>
      </c>
      <c r="K387" s="81"/>
    </row>
    <row r="388" spans="1:11" s="4" customFormat="1" ht="32.25">
      <c r="A388" s="32" t="s">
        <v>39</v>
      </c>
      <c r="B388" s="25" t="s">
        <v>333</v>
      </c>
      <c r="C388" s="49"/>
      <c r="D388" s="49"/>
      <c r="E388" s="49"/>
      <c r="F388" s="50">
        <f aca="true" t="shared" si="75" ref="F388:I390">F389</f>
        <v>0</v>
      </c>
      <c r="G388" s="50">
        <f t="shared" si="75"/>
        <v>53945</v>
      </c>
      <c r="H388" s="50">
        <f t="shared" si="75"/>
        <v>53945</v>
      </c>
      <c r="I388" s="50">
        <f t="shared" si="75"/>
        <v>53945</v>
      </c>
      <c r="J388" s="47" t="e">
        <f t="shared" si="62"/>
        <v>#DIV/0!</v>
      </c>
      <c r="K388" s="81"/>
    </row>
    <row r="389" spans="1:11" s="4" customFormat="1" ht="15">
      <c r="A389" s="6" t="s">
        <v>30</v>
      </c>
      <c r="B389" s="20" t="s">
        <v>333</v>
      </c>
      <c r="C389" s="20" t="s">
        <v>8</v>
      </c>
      <c r="D389" s="48"/>
      <c r="E389" s="48"/>
      <c r="F389" s="43">
        <f t="shared" si="75"/>
        <v>0</v>
      </c>
      <c r="G389" s="43">
        <f t="shared" si="75"/>
        <v>53945</v>
      </c>
      <c r="H389" s="43">
        <f t="shared" si="75"/>
        <v>53945</v>
      </c>
      <c r="I389" s="43">
        <f t="shared" si="75"/>
        <v>53945</v>
      </c>
      <c r="J389" s="47" t="e">
        <f t="shared" si="62"/>
        <v>#DIV/0!</v>
      </c>
      <c r="K389" s="81"/>
    </row>
    <row r="390" spans="1:11" s="4" customFormat="1" ht="15">
      <c r="A390" s="6" t="s">
        <v>20</v>
      </c>
      <c r="B390" s="20" t="s">
        <v>333</v>
      </c>
      <c r="C390" s="20" t="s">
        <v>8</v>
      </c>
      <c r="D390" s="48">
        <v>10</v>
      </c>
      <c r="E390" s="48"/>
      <c r="F390" s="43">
        <f t="shared" si="75"/>
        <v>0</v>
      </c>
      <c r="G390" s="43">
        <f t="shared" si="75"/>
        <v>53945</v>
      </c>
      <c r="H390" s="43">
        <f t="shared" si="75"/>
        <v>53945</v>
      </c>
      <c r="I390" s="43">
        <f t="shared" si="75"/>
        <v>53945</v>
      </c>
      <c r="J390" s="47" t="e">
        <f aca="true" t="shared" si="76" ref="J390:J453">H390/F390*100</f>
        <v>#DIV/0!</v>
      </c>
      <c r="K390" s="81"/>
    </row>
    <row r="391" spans="1:11" s="4" customFormat="1" ht="15">
      <c r="A391" s="21" t="s">
        <v>13</v>
      </c>
      <c r="B391" s="23" t="s">
        <v>333</v>
      </c>
      <c r="C391" s="23" t="s">
        <v>8</v>
      </c>
      <c r="D391" s="51">
        <v>10</v>
      </c>
      <c r="E391" s="51">
        <v>240</v>
      </c>
      <c r="F391" s="45">
        <v>0</v>
      </c>
      <c r="G391" s="45">
        <v>53945</v>
      </c>
      <c r="H391" s="45">
        <v>53945</v>
      </c>
      <c r="I391" s="11">
        <f>H391-F391</f>
        <v>53945</v>
      </c>
      <c r="J391" s="47" t="e">
        <f t="shared" si="76"/>
        <v>#DIV/0!</v>
      </c>
      <c r="K391" s="81"/>
    </row>
    <row r="392" spans="1:11" s="4" customFormat="1" ht="32.25">
      <c r="A392" s="32" t="s">
        <v>317</v>
      </c>
      <c r="B392" s="25" t="s">
        <v>326</v>
      </c>
      <c r="C392" s="49"/>
      <c r="D392" s="49"/>
      <c r="E392" s="49"/>
      <c r="F392" s="50">
        <f aca="true" t="shared" si="77" ref="F392:I394">F393</f>
        <v>0</v>
      </c>
      <c r="G392" s="50">
        <f t="shared" si="77"/>
        <v>3100</v>
      </c>
      <c r="H392" s="50">
        <f t="shared" si="77"/>
        <v>3100</v>
      </c>
      <c r="I392" s="50">
        <f t="shared" si="77"/>
        <v>3100</v>
      </c>
      <c r="J392" s="47" t="e">
        <f t="shared" si="76"/>
        <v>#DIV/0!</v>
      </c>
      <c r="K392" s="81"/>
    </row>
    <row r="393" spans="1:11" s="4" customFormat="1" ht="15">
      <c r="A393" s="6" t="s">
        <v>30</v>
      </c>
      <c r="B393" s="20" t="s">
        <v>326</v>
      </c>
      <c r="C393" s="20" t="s">
        <v>8</v>
      </c>
      <c r="D393" s="48"/>
      <c r="E393" s="48"/>
      <c r="F393" s="43">
        <f t="shared" si="77"/>
        <v>0</v>
      </c>
      <c r="G393" s="43">
        <f t="shared" si="77"/>
        <v>3100</v>
      </c>
      <c r="H393" s="43">
        <f t="shared" si="77"/>
        <v>3100</v>
      </c>
      <c r="I393" s="43">
        <f t="shared" si="77"/>
        <v>3100</v>
      </c>
      <c r="J393" s="47" t="e">
        <f t="shared" si="76"/>
        <v>#DIV/0!</v>
      </c>
      <c r="K393" s="81"/>
    </row>
    <row r="394" spans="1:11" s="4" customFormat="1" ht="15">
      <c r="A394" s="6" t="s">
        <v>20</v>
      </c>
      <c r="B394" s="20" t="s">
        <v>326</v>
      </c>
      <c r="C394" s="20" t="s">
        <v>8</v>
      </c>
      <c r="D394" s="48">
        <v>10</v>
      </c>
      <c r="E394" s="48"/>
      <c r="F394" s="43">
        <f t="shared" si="77"/>
        <v>0</v>
      </c>
      <c r="G394" s="43">
        <f t="shared" si="77"/>
        <v>3100</v>
      </c>
      <c r="H394" s="43">
        <f t="shared" si="77"/>
        <v>3100</v>
      </c>
      <c r="I394" s="43">
        <f t="shared" si="77"/>
        <v>3100</v>
      </c>
      <c r="J394" s="47" t="e">
        <f t="shared" si="76"/>
        <v>#DIV/0!</v>
      </c>
      <c r="K394" s="81"/>
    </row>
    <row r="395" spans="1:11" s="4" customFormat="1" ht="15">
      <c r="A395" s="21" t="s">
        <v>13</v>
      </c>
      <c r="B395" s="23" t="s">
        <v>326</v>
      </c>
      <c r="C395" s="23" t="s">
        <v>8</v>
      </c>
      <c r="D395" s="51">
        <v>10</v>
      </c>
      <c r="E395" s="51">
        <v>240</v>
      </c>
      <c r="F395" s="45">
        <v>0</v>
      </c>
      <c r="G395" s="45">
        <v>3100</v>
      </c>
      <c r="H395" s="45">
        <v>3100</v>
      </c>
      <c r="I395" s="11">
        <f>H395-F395</f>
        <v>3100</v>
      </c>
      <c r="J395" s="47" t="e">
        <f t="shared" si="76"/>
        <v>#DIV/0!</v>
      </c>
      <c r="K395" s="82"/>
    </row>
    <row r="396" spans="1:11" s="4" customFormat="1" ht="21.75">
      <c r="A396" s="31" t="s">
        <v>40</v>
      </c>
      <c r="B396" s="24" t="s">
        <v>59</v>
      </c>
      <c r="C396" s="46"/>
      <c r="D396" s="46"/>
      <c r="E396" s="46"/>
      <c r="F396" s="47">
        <f>F397+F402</f>
        <v>4600</v>
      </c>
      <c r="G396" s="47">
        <f>G397+G402</f>
        <v>600</v>
      </c>
      <c r="H396" s="47">
        <f>H397+H402</f>
        <v>0</v>
      </c>
      <c r="I396" s="47">
        <f>I397+I402</f>
        <v>-4600</v>
      </c>
      <c r="J396" s="47">
        <f t="shared" si="76"/>
        <v>0</v>
      </c>
      <c r="K396" s="80" t="s">
        <v>384</v>
      </c>
    </row>
    <row r="397" spans="1:11" s="4" customFormat="1" ht="21.75">
      <c r="A397" s="10" t="s">
        <v>61</v>
      </c>
      <c r="B397" s="20" t="s">
        <v>60</v>
      </c>
      <c r="C397" s="48"/>
      <c r="D397" s="48"/>
      <c r="E397" s="48"/>
      <c r="F397" s="43">
        <f aca="true" t="shared" si="78" ref="F397:I400">F398</f>
        <v>2700</v>
      </c>
      <c r="G397" s="43">
        <f t="shared" si="78"/>
        <v>200</v>
      </c>
      <c r="H397" s="43">
        <f t="shared" si="78"/>
        <v>0</v>
      </c>
      <c r="I397" s="43">
        <f t="shared" si="78"/>
        <v>-2700</v>
      </c>
      <c r="J397" s="47">
        <f t="shared" si="76"/>
        <v>0</v>
      </c>
      <c r="K397" s="81"/>
    </row>
    <row r="398" spans="1:11" s="4" customFormat="1" ht="21.75">
      <c r="A398" s="32" t="s">
        <v>41</v>
      </c>
      <c r="B398" s="25" t="s">
        <v>62</v>
      </c>
      <c r="C398" s="49"/>
      <c r="D398" s="49"/>
      <c r="E398" s="49"/>
      <c r="F398" s="50">
        <f t="shared" si="78"/>
        <v>2700</v>
      </c>
      <c r="G398" s="50">
        <f t="shared" si="78"/>
        <v>200</v>
      </c>
      <c r="H398" s="50">
        <f t="shared" si="78"/>
        <v>0</v>
      </c>
      <c r="I398" s="50">
        <f t="shared" si="78"/>
        <v>-2700</v>
      </c>
      <c r="J398" s="47">
        <f t="shared" si="76"/>
        <v>0</v>
      </c>
      <c r="K398" s="81"/>
    </row>
    <row r="399" spans="1:11" s="4" customFormat="1" ht="15">
      <c r="A399" s="6" t="s">
        <v>23</v>
      </c>
      <c r="B399" s="20" t="s">
        <v>62</v>
      </c>
      <c r="C399" s="20" t="s">
        <v>7</v>
      </c>
      <c r="D399" s="48"/>
      <c r="E399" s="48"/>
      <c r="F399" s="43">
        <f t="shared" si="78"/>
        <v>2700</v>
      </c>
      <c r="G399" s="43">
        <f t="shared" si="78"/>
        <v>200</v>
      </c>
      <c r="H399" s="43">
        <f t="shared" si="78"/>
        <v>0</v>
      </c>
      <c r="I399" s="43">
        <f t="shared" si="78"/>
        <v>-2700</v>
      </c>
      <c r="J399" s="47">
        <f t="shared" si="76"/>
        <v>0</v>
      </c>
      <c r="K399" s="81"/>
    </row>
    <row r="400" spans="1:11" s="4" customFormat="1" ht="15">
      <c r="A400" s="6" t="s">
        <v>22</v>
      </c>
      <c r="B400" s="20" t="s">
        <v>62</v>
      </c>
      <c r="C400" s="20" t="s">
        <v>7</v>
      </c>
      <c r="D400" s="48">
        <v>13</v>
      </c>
      <c r="E400" s="48"/>
      <c r="F400" s="43">
        <f t="shared" si="78"/>
        <v>2700</v>
      </c>
      <c r="G400" s="43">
        <f t="shared" si="78"/>
        <v>200</v>
      </c>
      <c r="H400" s="43">
        <f t="shared" si="78"/>
        <v>0</v>
      </c>
      <c r="I400" s="43">
        <f t="shared" si="78"/>
        <v>-2700</v>
      </c>
      <c r="J400" s="47">
        <f t="shared" si="76"/>
        <v>0</v>
      </c>
      <c r="K400" s="81"/>
    </row>
    <row r="401" spans="1:11" s="4" customFormat="1" ht="15">
      <c r="A401" s="21" t="s">
        <v>13</v>
      </c>
      <c r="B401" s="23" t="s">
        <v>62</v>
      </c>
      <c r="C401" s="23" t="s">
        <v>7</v>
      </c>
      <c r="D401" s="51">
        <v>13</v>
      </c>
      <c r="E401" s="51">
        <v>240</v>
      </c>
      <c r="F401" s="11">
        <v>2700</v>
      </c>
      <c r="G401" s="11">
        <v>200</v>
      </c>
      <c r="H401" s="11">
        <v>0</v>
      </c>
      <c r="I401" s="11">
        <f>H401-F401</f>
        <v>-2700</v>
      </c>
      <c r="J401" s="47">
        <f t="shared" si="76"/>
        <v>0</v>
      </c>
      <c r="K401" s="81"/>
    </row>
    <row r="402" spans="1:11" s="4" customFormat="1" ht="21.75">
      <c r="A402" s="10" t="s">
        <v>64</v>
      </c>
      <c r="B402" s="20" t="s">
        <v>63</v>
      </c>
      <c r="C402" s="48"/>
      <c r="D402" s="48"/>
      <c r="E402" s="48"/>
      <c r="F402" s="43">
        <f aca="true" t="shared" si="79" ref="F402:I405">F403</f>
        <v>1900</v>
      </c>
      <c r="G402" s="43">
        <f t="shared" si="79"/>
        <v>400</v>
      </c>
      <c r="H402" s="43">
        <f t="shared" si="79"/>
        <v>0</v>
      </c>
      <c r="I402" s="43">
        <f t="shared" si="79"/>
        <v>-1900</v>
      </c>
      <c r="J402" s="47">
        <f t="shared" si="76"/>
        <v>0</v>
      </c>
      <c r="K402" s="81"/>
    </row>
    <row r="403" spans="1:11" s="4" customFormat="1" ht="21.75">
      <c r="A403" s="32" t="s">
        <v>41</v>
      </c>
      <c r="B403" s="25" t="s">
        <v>65</v>
      </c>
      <c r="C403" s="49"/>
      <c r="D403" s="49"/>
      <c r="E403" s="49"/>
      <c r="F403" s="50">
        <f t="shared" si="79"/>
        <v>1900</v>
      </c>
      <c r="G403" s="50">
        <f t="shared" si="79"/>
        <v>400</v>
      </c>
      <c r="H403" s="50">
        <f t="shared" si="79"/>
        <v>0</v>
      </c>
      <c r="I403" s="50">
        <f t="shared" si="79"/>
        <v>-1900</v>
      </c>
      <c r="J403" s="47">
        <f t="shared" si="76"/>
        <v>0</v>
      </c>
      <c r="K403" s="81"/>
    </row>
    <row r="404" spans="1:11" s="4" customFormat="1" ht="15">
      <c r="A404" s="6" t="s">
        <v>23</v>
      </c>
      <c r="B404" s="20" t="s">
        <v>65</v>
      </c>
      <c r="C404" s="20" t="s">
        <v>7</v>
      </c>
      <c r="D404" s="48"/>
      <c r="E404" s="48"/>
      <c r="F404" s="43">
        <f t="shared" si="79"/>
        <v>1900</v>
      </c>
      <c r="G404" s="43">
        <f t="shared" si="79"/>
        <v>400</v>
      </c>
      <c r="H404" s="43">
        <f t="shared" si="79"/>
        <v>0</v>
      </c>
      <c r="I404" s="43">
        <f t="shared" si="79"/>
        <v>-1900</v>
      </c>
      <c r="J404" s="47">
        <f t="shared" si="76"/>
        <v>0</v>
      </c>
      <c r="K404" s="81"/>
    </row>
    <row r="405" spans="1:11" s="4" customFormat="1" ht="15">
      <c r="A405" s="6" t="s">
        <v>22</v>
      </c>
      <c r="B405" s="20" t="s">
        <v>65</v>
      </c>
      <c r="C405" s="20" t="s">
        <v>7</v>
      </c>
      <c r="D405" s="48">
        <v>13</v>
      </c>
      <c r="E405" s="48"/>
      <c r="F405" s="43">
        <f t="shared" si="79"/>
        <v>1900</v>
      </c>
      <c r="G405" s="43">
        <f t="shared" si="79"/>
        <v>400</v>
      </c>
      <c r="H405" s="43">
        <f t="shared" si="79"/>
        <v>0</v>
      </c>
      <c r="I405" s="43">
        <f t="shared" si="79"/>
        <v>-1900</v>
      </c>
      <c r="J405" s="47">
        <f t="shared" si="76"/>
        <v>0</v>
      </c>
      <c r="K405" s="81"/>
    </row>
    <row r="406" spans="1:11" s="4" customFormat="1" ht="15">
      <c r="A406" s="21" t="s">
        <v>13</v>
      </c>
      <c r="B406" s="23" t="s">
        <v>65</v>
      </c>
      <c r="C406" s="23" t="s">
        <v>7</v>
      </c>
      <c r="D406" s="51">
        <v>13</v>
      </c>
      <c r="E406" s="51">
        <v>240</v>
      </c>
      <c r="F406" s="11">
        <v>1900</v>
      </c>
      <c r="G406" s="11">
        <v>400</v>
      </c>
      <c r="H406" s="11">
        <v>0</v>
      </c>
      <c r="I406" s="11">
        <f>H406-F406</f>
        <v>-1900</v>
      </c>
      <c r="J406" s="47">
        <f t="shared" si="76"/>
        <v>0</v>
      </c>
      <c r="K406" s="82"/>
    </row>
    <row r="407" spans="1:11" s="4" customFormat="1" ht="21.75">
      <c r="A407" s="31" t="s">
        <v>42</v>
      </c>
      <c r="B407" s="28" t="s">
        <v>92</v>
      </c>
      <c r="C407" s="46"/>
      <c r="D407" s="46"/>
      <c r="E407" s="46"/>
      <c r="F407" s="47">
        <f>F408+F425</f>
        <v>50000</v>
      </c>
      <c r="G407" s="47">
        <f>G408+G425</f>
        <v>220700</v>
      </c>
      <c r="H407" s="47">
        <f>H408+H425</f>
        <v>220700</v>
      </c>
      <c r="I407" s="47">
        <f>I408+I425</f>
        <v>170700</v>
      </c>
      <c r="J407" s="47">
        <f t="shared" si="76"/>
        <v>441.4</v>
      </c>
      <c r="K407" s="80" t="s">
        <v>385</v>
      </c>
    </row>
    <row r="408" spans="1:11" s="4" customFormat="1" ht="21.75">
      <c r="A408" s="10" t="s">
        <v>95</v>
      </c>
      <c r="B408" s="27" t="s">
        <v>93</v>
      </c>
      <c r="C408" s="48"/>
      <c r="D408" s="48"/>
      <c r="E408" s="48"/>
      <c r="F408" s="43">
        <f>F409+F417+F421+F413</f>
        <v>45000</v>
      </c>
      <c r="G408" s="43">
        <f>G409+G417+G421+G413</f>
        <v>220700</v>
      </c>
      <c r="H408" s="43">
        <f>H409+H417+H421+H413</f>
        <v>220700</v>
      </c>
      <c r="I408" s="43">
        <f>I409+I417+I421+I413</f>
        <v>175700</v>
      </c>
      <c r="J408" s="47">
        <f t="shared" si="76"/>
        <v>490.44444444444446</v>
      </c>
      <c r="K408" s="81"/>
    </row>
    <row r="409" spans="1:11" s="4" customFormat="1" ht="32.25">
      <c r="A409" s="32" t="s">
        <v>340</v>
      </c>
      <c r="B409" s="29" t="s">
        <v>341</v>
      </c>
      <c r="C409" s="49"/>
      <c r="D409" s="49"/>
      <c r="E409" s="49"/>
      <c r="F409" s="50">
        <f aca="true" t="shared" si="80" ref="F409:I411">F410</f>
        <v>0</v>
      </c>
      <c r="G409" s="50">
        <f t="shared" si="80"/>
        <v>148400</v>
      </c>
      <c r="H409" s="50">
        <f t="shared" si="80"/>
        <v>148400</v>
      </c>
      <c r="I409" s="50">
        <f t="shared" si="80"/>
        <v>148400</v>
      </c>
      <c r="J409" s="47" t="e">
        <f t="shared" si="76"/>
        <v>#DIV/0!</v>
      </c>
      <c r="K409" s="81"/>
    </row>
    <row r="410" spans="1:11" s="4" customFormat="1" ht="15">
      <c r="A410" s="6" t="s">
        <v>30</v>
      </c>
      <c r="B410" s="20" t="s">
        <v>341</v>
      </c>
      <c r="C410" s="20" t="s">
        <v>8</v>
      </c>
      <c r="D410" s="48"/>
      <c r="E410" s="48"/>
      <c r="F410" s="43">
        <f t="shared" si="80"/>
        <v>0</v>
      </c>
      <c r="G410" s="43">
        <f t="shared" si="80"/>
        <v>148400</v>
      </c>
      <c r="H410" s="43">
        <f t="shared" si="80"/>
        <v>148400</v>
      </c>
      <c r="I410" s="43">
        <f t="shared" si="80"/>
        <v>148400</v>
      </c>
      <c r="J410" s="47" t="e">
        <f t="shared" si="76"/>
        <v>#DIV/0!</v>
      </c>
      <c r="K410" s="81"/>
    </row>
    <row r="411" spans="1:11" s="4" customFormat="1" ht="15">
      <c r="A411" s="6" t="s">
        <v>21</v>
      </c>
      <c r="B411" s="20" t="s">
        <v>341</v>
      </c>
      <c r="C411" s="20" t="s">
        <v>8</v>
      </c>
      <c r="D411" s="48">
        <v>12</v>
      </c>
      <c r="E411" s="48"/>
      <c r="F411" s="43">
        <f t="shared" si="80"/>
        <v>0</v>
      </c>
      <c r="G411" s="43">
        <f t="shared" si="80"/>
        <v>148400</v>
      </c>
      <c r="H411" s="43">
        <f t="shared" si="80"/>
        <v>148400</v>
      </c>
      <c r="I411" s="43">
        <f t="shared" si="80"/>
        <v>148400</v>
      </c>
      <c r="J411" s="47" t="e">
        <f t="shared" si="76"/>
        <v>#DIV/0!</v>
      </c>
      <c r="K411" s="81"/>
    </row>
    <row r="412" spans="1:11" s="4" customFormat="1" ht="21">
      <c r="A412" s="21" t="s">
        <v>96</v>
      </c>
      <c r="B412" s="23" t="s">
        <v>341</v>
      </c>
      <c r="C412" s="23" t="s">
        <v>8</v>
      </c>
      <c r="D412" s="51">
        <v>12</v>
      </c>
      <c r="E412" s="51">
        <v>810</v>
      </c>
      <c r="F412" s="13">
        <v>0</v>
      </c>
      <c r="G412" s="13">
        <v>148400</v>
      </c>
      <c r="H412" s="13">
        <v>148400</v>
      </c>
      <c r="I412" s="11">
        <f>H412-F412</f>
        <v>148400</v>
      </c>
      <c r="J412" s="47" t="e">
        <f t="shared" si="76"/>
        <v>#DIV/0!</v>
      </c>
      <c r="K412" s="81"/>
    </row>
    <row r="413" spans="1:11" s="4" customFormat="1" ht="21.75">
      <c r="A413" s="32" t="s">
        <v>373</v>
      </c>
      <c r="B413" s="29" t="s">
        <v>94</v>
      </c>
      <c r="C413" s="49"/>
      <c r="D413" s="49"/>
      <c r="E413" s="49"/>
      <c r="F413" s="50">
        <f aca="true" t="shared" si="81" ref="F413:I415">F414</f>
        <v>45000</v>
      </c>
      <c r="G413" s="50">
        <f t="shared" si="81"/>
        <v>0</v>
      </c>
      <c r="H413" s="50">
        <f t="shared" si="81"/>
        <v>0</v>
      </c>
      <c r="I413" s="50">
        <f t="shared" si="81"/>
        <v>-45000</v>
      </c>
      <c r="J413" s="47">
        <f t="shared" si="76"/>
        <v>0</v>
      </c>
      <c r="K413" s="81"/>
    </row>
    <row r="414" spans="1:11" s="4" customFormat="1" ht="15">
      <c r="A414" s="6" t="s">
        <v>30</v>
      </c>
      <c r="B414" s="20" t="s">
        <v>94</v>
      </c>
      <c r="C414" s="20" t="s">
        <v>8</v>
      </c>
      <c r="D414" s="48"/>
      <c r="E414" s="48"/>
      <c r="F414" s="43">
        <f t="shared" si="81"/>
        <v>45000</v>
      </c>
      <c r="G414" s="43">
        <f t="shared" si="81"/>
        <v>0</v>
      </c>
      <c r="H414" s="43">
        <f t="shared" si="81"/>
        <v>0</v>
      </c>
      <c r="I414" s="43">
        <f t="shared" si="81"/>
        <v>-45000</v>
      </c>
      <c r="J414" s="47">
        <f t="shared" si="76"/>
        <v>0</v>
      </c>
      <c r="K414" s="81"/>
    </row>
    <row r="415" spans="1:11" s="4" customFormat="1" ht="15">
      <c r="A415" s="6" t="s">
        <v>21</v>
      </c>
      <c r="B415" s="20" t="s">
        <v>94</v>
      </c>
      <c r="C415" s="20" t="s">
        <v>8</v>
      </c>
      <c r="D415" s="48">
        <v>12</v>
      </c>
      <c r="E415" s="48"/>
      <c r="F415" s="43">
        <f t="shared" si="81"/>
        <v>45000</v>
      </c>
      <c r="G415" s="43">
        <f t="shared" si="81"/>
        <v>0</v>
      </c>
      <c r="H415" s="43">
        <f t="shared" si="81"/>
        <v>0</v>
      </c>
      <c r="I415" s="43">
        <f t="shared" si="81"/>
        <v>-45000</v>
      </c>
      <c r="J415" s="47">
        <f t="shared" si="76"/>
        <v>0</v>
      </c>
      <c r="K415" s="81"/>
    </row>
    <row r="416" spans="1:11" s="4" customFormat="1" ht="21">
      <c r="A416" s="21" t="s">
        <v>96</v>
      </c>
      <c r="B416" s="23" t="s">
        <v>94</v>
      </c>
      <c r="C416" s="23" t="s">
        <v>8</v>
      </c>
      <c r="D416" s="51">
        <v>12</v>
      </c>
      <c r="E416" s="51">
        <v>810</v>
      </c>
      <c r="F416" s="13">
        <v>45000</v>
      </c>
      <c r="G416" s="13">
        <v>0</v>
      </c>
      <c r="H416" s="13">
        <v>0</v>
      </c>
      <c r="I416" s="11">
        <f>H416-F416</f>
        <v>-45000</v>
      </c>
      <c r="J416" s="47">
        <f t="shared" si="76"/>
        <v>0</v>
      </c>
      <c r="K416" s="81"/>
    </row>
    <row r="417" spans="1:11" s="4" customFormat="1" ht="32.25">
      <c r="A417" s="32" t="s">
        <v>327</v>
      </c>
      <c r="B417" s="29" t="s">
        <v>342</v>
      </c>
      <c r="C417" s="49"/>
      <c r="D417" s="49"/>
      <c r="E417" s="49"/>
      <c r="F417" s="50">
        <f aca="true" t="shared" si="82" ref="F417:I419">F418</f>
        <v>0</v>
      </c>
      <c r="G417" s="50">
        <f t="shared" si="82"/>
        <v>50000</v>
      </c>
      <c r="H417" s="50">
        <f t="shared" si="82"/>
        <v>50000</v>
      </c>
      <c r="I417" s="50">
        <f t="shared" si="82"/>
        <v>50000</v>
      </c>
      <c r="J417" s="47" t="e">
        <f t="shared" si="76"/>
        <v>#DIV/0!</v>
      </c>
      <c r="K417" s="81"/>
    </row>
    <row r="418" spans="1:11" s="4" customFormat="1" ht="15">
      <c r="A418" s="6" t="s">
        <v>30</v>
      </c>
      <c r="B418" s="20" t="s">
        <v>342</v>
      </c>
      <c r="C418" s="20" t="s">
        <v>8</v>
      </c>
      <c r="D418" s="48"/>
      <c r="E418" s="48"/>
      <c r="F418" s="43">
        <f t="shared" si="82"/>
        <v>0</v>
      </c>
      <c r="G418" s="43">
        <f t="shared" si="82"/>
        <v>50000</v>
      </c>
      <c r="H418" s="43">
        <f t="shared" si="82"/>
        <v>50000</v>
      </c>
      <c r="I418" s="43">
        <f t="shared" si="82"/>
        <v>50000</v>
      </c>
      <c r="J418" s="47" t="e">
        <f t="shared" si="76"/>
        <v>#DIV/0!</v>
      </c>
      <c r="K418" s="81"/>
    </row>
    <row r="419" spans="1:11" s="4" customFormat="1" ht="15">
      <c r="A419" s="6" t="s">
        <v>21</v>
      </c>
      <c r="B419" s="20" t="s">
        <v>342</v>
      </c>
      <c r="C419" s="20" t="s">
        <v>8</v>
      </c>
      <c r="D419" s="48">
        <v>12</v>
      </c>
      <c r="E419" s="48"/>
      <c r="F419" s="43">
        <f t="shared" si="82"/>
        <v>0</v>
      </c>
      <c r="G419" s="43">
        <f t="shared" si="82"/>
        <v>50000</v>
      </c>
      <c r="H419" s="43">
        <f t="shared" si="82"/>
        <v>50000</v>
      </c>
      <c r="I419" s="43">
        <f t="shared" si="82"/>
        <v>50000</v>
      </c>
      <c r="J419" s="47" t="e">
        <f t="shared" si="76"/>
        <v>#DIV/0!</v>
      </c>
      <c r="K419" s="81"/>
    </row>
    <row r="420" spans="1:11" s="4" customFormat="1" ht="21">
      <c r="A420" s="21" t="s">
        <v>96</v>
      </c>
      <c r="B420" s="23" t="s">
        <v>342</v>
      </c>
      <c r="C420" s="23" t="s">
        <v>8</v>
      </c>
      <c r="D420" s="51">
        <v>12</v>
      </c>
      <c r="E420" s="51">
        <v>810</v>
      </c>
      <c r="F420" s="13">
        <v>0</v>
      </c>
      <c r="G420" s="13">
        <v>50000</v>
      </c>
      <c r="H420" s="13">
        <v>50000</v>
      </c>
      <c r="I420" s="11">
        <f>H420-F420</f>
        <v>50000</v>
      </c>
      <c r="J420" s="47" t="e">
        <f t="shared" si="76"/>
        <v>#DIV/0!</v>
      </c>
      <c r="K420" s="81"/>
    </row>
    <row r="421" spans="1:11" s="4" customFormat="1" ht="32.25">
      <c r="A421" s="32" t="s">
        <v>343</v>
      </c>
      <c r="B421" s="29" t="s">
        <v>344</v>
      </c>
      <c r="C421" s="49"/>
      <c r="D421" s="49"/>
      <c r="E421" s="49"/>
      <c r="F421" s="50">
        <f aca="true" t="shared" si="83" ref="F421:I423">F422</f>
        <v>0</v>
      </c>
      <c r="G421" s="50">
        <f t="shared" si="83"/>
        <v>22300</v>
      </c>
      <c r="H421" s="50">
        <f t="shared" si="83"/>
        <v>22300</v>
      </c>
      <c r="I421" s="50">
        <f t="shared" si="83"/>
        <v>22300</v>
      </c>
      <c r="J421" s="47" t="e">
        <f t="shared" si="76"/>
        <v>#DIV/0!</v>
      </c>
      <c r="K421" s="81"/>
    </row>
    <row r="422" spans="1:11" s="4" customFormat="1" ht="15">
      <c r="A422" s="6" t="s">
        <v>30</v>
      </c>
      <c r="B422" s="20" t="s">
        <v>344</v>
      </c>
      <c r="C422" s="20" t="s">
        <v>8</v>
      </c>
      <c r="D422" s="48"/>
      <c r="E422" s="48"/>
      <c r="F422" s="43">
        <f t="shared" si="83"/>
        <v>0</v>
      </c>
      <c r="G422" s="43">
        <f t="shared" si="83"/>
        <v>22300</v>
      </c>
      <c r="H422" s="43">
        <f t="shared" si="83"/>
        <v>22300</v>
      </c>
      <c r="I422" s="43">
        <f t="shared" si="83"/>
        <v>22300</v>
      </c>
      <c r="J422" s="47" t="e">
        <f t="shared" si="76"/>
        <v>#DIV/0!</v>
      </c>
      <c r="K422" s="81"/>
    </row>
    <row r="423" spans="1:11" s="4" customFormat="1" ht="15">
      <c r="A423" s="6" t="s">
        <v>21</v>
      </c>
      <c r="B423" s="20" t="s">
        <v>344</v>
      </c>
      <c r="C423" s="20" t="s">
        <v>8</v>
      </c>
      <c r="D423" s="48">
        <v>12</v>
      </c>
      <c r="E423" s="48"/>
      <c r="F423" s="43">
        <f t="shared" si="83"/>
        <v>0</v>
      </c>
      <c r="G423" s="43">
        <f t="shared" si="83"/>
        <v>22300</v>
      </c>
      <c r="H423" s="43">
        <f t="shared" si="83"/>
        <v>22300</v>
      </c>
      <c r="I423" s="43">
        <f t="shared" si="83"/>
        <v>22300</v>
      </c>
      <c r="J423" s="47" t="e">
        <f t="shared" si="76"/>
        <v>#DIV/0!</v>
      </c>
      <c r="K423" s="81"/>
    </row>
    <row r="424" spans="1:11" s="4" customFormat="1" ht="15">
      <c r="A424" s="21" t="s">
        <v>13</v>
      </c>
      <c r="B424" s="23" t="s">
        <v>344</v>
      </c>
      <c r="C424" s="23" t="s">
        <v>8</v>
      </c>
      <c r="D424" s="51">
        <v>12</v>
      </c>
      <c r="E424" s="51">
        <v>240</v>
      </c>
      <c r="F424" s="13">
        <v>0</v>
      </c>
      <c r="G424" s="13">
        <v>22300</v>
      </c>
      <c r="H424" s="13">
        <v>22300</v>
      </c>
      <c r="I424" s="11">
        <f>H424-F424</f>
        <v>22300</v>
      </c>
      <c r="J424" s="47" t="e">
        <f t="shared" si="76"/>
        <v>#DIV/0!</v>
      </c>
      <c r="K424" s="81"/>
    </row>
    <row r="425" spans="1:11" s="4" customFormat="1" ht="21.75">
      <c r="A425" s="10" t="s">
        <v>374</v>
      </c>
      <c r="B425" s="27" t="s">
        <v>97</v>
      </c>
      <c r="C425" s="48"/>
      <c r="D425" s="48"/>
      <c r="E425" s="48"/>
      <c r="F425" s="43">
        <f aca="true" t="shared" si="84" ref="F425:I428">F426</f>
        <v>5000</v>
      </c>
      <c r="G425" s="43">
        <f t="shared" si="84"/>
        <v>0</v>
      </c>
      <c r="H425" s="43">
        <f t="shared" si="84"/>
        <v>0</v>
      </c>
      <c r="I425" s="43">
        <f t="shared" si="84"/>
        <v>-5000</v>
      </c>
      <c r="J425" s="47">
        <f t="shared" si="76"/>
        <v>0</v>
      </c>
      <c r="K425" s="81"/>
    </row>
    <row r="426" spans="1:11" s="4" customFormat="1" ht="21.75">
      <c r="A426" s="32" t="s">
        <v>373</v>
      </c>
      <c r="B426" s="29" t="s">
        <v>98</v>
      </c>
      <c r="C426" s="49"/>
      <c r="D426" s="49"/>
      <c r="E426" s="49"/>
      <c r="F426" s="50">
        <f t="shared" si="84"/>
        <v>5000</v>
      </c>
      <c r="G426" s="50">
        <f t="shared" si="84"/>
        <v>0</v>
      </c>
      <c r="H426" s="50">
        <f t="shared" si="84"/>
        <v>0</v>
      </c>
      <c r="I426" s="50">
        <f t="shared" si="84"/>
        <v>-5000</v>
      </c>
      <c r="J426" s="47">
        <f t="shared" si="76"/>
        <v>0</v>
      </c>
      <c r="K426" s="81"/>
    </row>
    <row r="427" spans="1:11" s="4" customFormat="1" ht="15">
      <c r="A427" s="6" t="s">
        <v>30</v>
      </c>
      <c r="B427" s="27" t="s">
        <v>98</v>
      </c>
      <c r="C427" s="20" t="s">
        <v>8</v>
      </c>
      <c r="D427" s="48"/>
      <c r="E427" s="48"/>
      <c r="F427" s="43">
        <f t="shared" si="84"/>
        <v>5000</v>
      </c>
      <c r="G427" s="43">
        <f t="shared" si="84"/>
        <v>0</v>
      </c>
      <c r="H427" s="43">
        <f t="shared" si="84"/>
        <v>0</v>
      </c>
      <c r="I427" s="43">
        <f t="shared" si="84"/>
        <v>-5000</v>
      </c>
      <c r="J427" s="47">
        <f t="shared" si="76"/>
        <v>0</v>
      </c>
      <c r="K427" s="81"/>
    </row>
    <row r="428" spans="1:11" s="4" customFormat="1" ht="15">
      <c r="A428" s="6" t="s">
        <v>21</v>
      </c>
      <c r="B428" s="27" t="s">
        <v>98</v>
      </c>
      <c r="C428" s="20" t="s">
        <v>8</v>
      </c>
      <c r="D428" s="48">
        <v>12</v>
      </c>
      <c r="E428" s="48"/>
      <c r="F428" s="43">
        <f t="shared" si="84"/>
        <v>5000</v>
      </c>
      <c r="G428" s="43">
        <f t="shared" si="84"/>
        <v>0</v>
      </c>
      <c r="H428" s="43">
        <f t="shared" si="84"/>
        <v>0</v>
      </c>
      <c r="I428" s="43">
        <f t="shared" si="84"/>
        <v>-5000</v>
      </c>
      <c r="J428" s="47">
        <f t="shared" si="76"/>
        <v>0</v>
      </c>
      <c r="K428" s="81"/>
    </row>
    <row r="429" spans="1:11" s="4" customFormat="1" ht="21">
      <c r="A429" s="21" t="s">
        <v>96</v>
      </c>
      <c r="B429" s="30" t="s">
        <v>98</v>
      </c>
      <c r="C429" s="23" t="s">
        <v>8</v>
      </c>
      <c r="D429" s="51">
        <v>12</v>
      </c>
      <c r="E429" s="51">
        <v>810</v>
      </c>
      <c r="F429" s="13">
        <v>5000</v>
      </c>
      <c r="G429" s="13">
        <v>0</v>
      </c>
      <c r="H429" s="13">
        <v>0</v>
      </c>
      <c r="I429" s="11">
        <f>H429-F429</f>
        <v>-5000</v>
      </c>
      <c r="J429" s="47">
        <f t="shared" si="76"/>
        <v>0</v>
      </c>
      <c r="K429" s="82"/>
    </row>
    <row r="430" spans="1:11" s="4" customFormat="1" ht="32.25">
      <c r="A430" s="31" t="s">
        <v>43</v>
      </c>
      <c r="B430" s="28" t="s">
        <v>99</v>
      </c>
      <c r="C430" s="46"/>
      <c r="D430" s="46"/>
      <c r="E430" s="46"/>
      <c r="F430" s="47">
        <f>F431+F441+F437</f>
        <v>119400</v>
      </c>
      <c r="G430" s="47">
        <f>G431+G441+G437</f>
        <v>31400</v>
      </c>
      <c r="H430" s="47">
        <f>H431+H441+H437</f>
        <v>14300</v>
      </c>
      <c r="I430" s="47">
        <f>I431+I441+I437</f>
        <v>-105100</v>
      </c>
      <c r="J430" s="47">
        <f t="shared" si="76"/>
        <v>11.976549413735343</v>
      </c>
      <c r="K430" s="80" t="s">
        <v>385</v>
      </c>
    </row>
    <row r="431" spans="1:11" s="4" customFormat="1" ht="15">
      <c r="A431" s="10" t="s">
        <v>102</v>
      </c>
      <c r="B431" s="27" t="s">
        <v>100</v>
      </c>
      <c r="C431" s="48"/>
      <c r="D431" s="48"/>
      <c r="E431" s="48"/>
      <c r="F431" s="43">
        <f aca="true" t="shared" si="85" ref="F431:I434">F432</f>
        <v>29400</v>
      </c>
      <c r="G431" s="43">
        <f t="shared" si="85"/>
        <v>19400</v>
      </c>
      <c r="H431" s="43">
        <f t="shared" si="85"/>
        <v>4300</v>
      </c>
      <c r="I431" s="43">
        <f t="shared" si="85"/>
        <v>-25100</v>
      </c>
      <c r="J431" s="47">
        <f t="shared" si="76"/>
        <v>14.625850340136054</v>
      </c>
      <c r="K431" s="81"/>
    </row>
    <row r="432" spans="1:11" s="4" customFormat="1" ht="32.25">
      <c r="A432" s="32" t="s">
        <v>44</v>
      </c>
      <c r="B432" s="29" t="s">
        <v>101</v>
      </c>
      <c r="C432" s="49"/>
      <c r="D432" s="49"/>
      <c r="E432" s="49"/>
      <c r="F432" s="50">
        <f t="shared" si="85"/>
        <v>29400</v>
      </c>
      <c r="G432" s="50">
        <f t="shared" si="85"/>
        <v>19400</v>
      </c>
      <c r="H432" s="50">
        <f t="shared" si="85"/>
        <v>4300</v>
      </c>
      <c r="I432" s="50">
        <f t="shared" si="85"/>
        <v>-25100</v>
      </c>
      <c r="J432" s="47">
        <f t="shared" si="76"/>
        <v>14.625850340136054</v>
      </c>
      <c r="K432" s="81"/>
    </row>
    <row r="433" spans="1:11" s="4" customFormat="1" ht="15">
      <c r="A433" s="6" t="s">
        <v>30</v>
      </c>
      <c r="B433" s="27" t="s">
        <v>101</v>
      </c>
      <c r="C433" s="20" t="s">
        <v>8</v>
      </c>
      <c r="D433" s="48"/>
      <c r="E433" s="48"/>
      <c r="F433" s="43">
        <f t="shared" si="85"/>
        <v>29400</v>
      </c>
      <c r="G433" s="43">
        <f t="shared" si="85"/>
        <v>19400</v>
      </c>
      <c r="H433" s="43">
        <f t="shared" si="85"/>
        <v>4300</v>
      </c>
      <c r="I433" s="43">
        <f t="shared" si="85"/>
        <v>-25100</v>
      </c>
      <c r="J433" s="47">
        <f t="shared" si="76"/>
        <v>14.625850340136054</v>
      </c>
      <c r="K433" s="81"/>
    </row>
    <row r="434" spans="1:11" s="4" customFormat="1" ht="15">
      <c r="A434" s="6" t="s">
        <v>21</v>
      </c>
      <c r="B434" s="27" t="s">
        <v>101</v>
      </c>
      <c r="C434" s="20" t="s">
        <v>8</v>
      </c>
      <c r="D434" s="48">
        <v>12</v>
      </c>
      <c r="E434" s="48"/>
      <c r="F434" s="43">
        <f t="shared" si="85"/>
        <v>29400</v>
      </c>
      <c r="G434" s="43">
        <f t="shared" si="85"/>
        <v>19400</v>
      </c>
      <c r="H434" s="43">
        <f t="shared" si="85"/>
        <v>4300</v>
      </c>
      <c r="I434" s="43">
        <f t="shared" si="85"/>
        <v>-25100</v>
      </c>
      <c r="J434" s="47">
        <f t="shared" si="76"/>
        <v>14.625850340136054</v>
      </c>
      <c r="K434" s="81"/>
    </row>
    <row r="435" spans="1:11" s="4" customFormat="1" ht="15">
      <c r="A435" s="21" t="s">
        <v>13</v>
      </c>
      <c r="B435" s="30" t="s">
        <v>101</v>
      </c>
      <c r="C435" s="23" t="s">
        <v>8</v>
      </c>
      <c r="D435" s="51">
        <v>12</v>
      </c>
      <c r="E435" s="51">
        <v>240</v>
      </c>
      <c r="F435" s="13">
        <v>29400</v>
      </c>
      <c r="G435" s="13">
        <v>19400</v>
      </c>
      <c r="H435" s="13">
        <v>4300</v>
      </c>
      <c r="I435" s="11">
        <f>H435-F435</f>
        <v>-25100</v>
      </c>
      <c r="J435" s="47">
        <f t="shared" si="76"/>
        <v>14.625850340136054</v>
      </c>
      <c r="K435" s="81"/>
    </row>
    <row r="436" spans="1:11" s="4" customFormat="1" ht="15">
      <c r="A436" s="10" t="s">
        <v>103</v>
      </c>
      <c r="B436" s="27" t="s">
        <v>375</v>
      </c>
      <c r="C436" s="20"/>
      <c r="D436" s="48"/>
      <c r="E436" s="48"/>
      <c r="F436" s="43">
        <f aca="true" t="shared" si="86" ref="F436:I439">F437</f>
        <v>20000</v>
      </c>
      <c r="G436" s="43">
        <f t="shared" si="86"/>
        <v>0</v>
      </c>
      <c r="H436" s="43">
        <f t="shared" si="86"/>
        <v>0</v>
      </c>
      <c r="I436" s="43">
        <f t="shared" si="86"/>
        <v>-20000</v>
      </c>
      <c r="J436" s="47">
        <f t="shared" si="76"/>
        <v>0</v>
      </c>
      <c r="K436" s="81"/>
    </row>
    <row r="437" spans="1:11" s="4" customFormat="1" ht="32.25">
      <c r="A437" s="32" t="s">
        <v>44</v>
      </c>
      <c r="B437" s="29" t="s">
        <v>376</v>
      </c>
      <c r="C437" s="25"/>
      <c r="D437" s="49"/>
      <c r="E437" s="49"/>
      <c r="F437" s="50">
        <f t="shared" si="86"/>
        <v>20000</v>
      </c>
      <c r="G437" s="50">
        <f t="shared" si="86"/>
        <v>0</v>
      </c>
      <c r="H437" s="50">
        <f t="shared" si="86"/>
        <v>0</v>
      </c>
      <c r="I437" s="50">
        <f t="shared" si="86"/>
        <v>-20000</v>
      </c>
      <c r="J437" s="47">
        <f t="shared" si="76"/>
        <v>0</v>
      </c>
      <c r="K437" s="81"/>
    </row>
    <row r="438" spans="1:11" s="4" customFormat="1" ht="15">
      <c r="A438" s="6" t="s">
        <v>30</v>
      </c>
      <c r="B438" s="27" t="s">
        <v>376</v>
      </c>
      <c r="C438" s="20" t="s">
        <v>8</v>
      </c>
      <c r="D438" s="48"/>
      <c r="E438" s="48"/>
      <c r="F438" s="43">
        <f t="shared" si="86"/>
        <v>20000</v>
      </c>
      <c r="G438" s="43">
        <f t="shared" si="86"/>
        <v>0</v>
      </c>
      <c r="H438" s="43">
        <f t="shared" si="86"/>
        <v>0</v>
      </c>
      <c r="I438" s="43">
        <f t="shared" si="86"/>
        <v>-20000</v>
      </c>
      <c r="J438" s="47">
        <f t="shared" si="76"/>
        <v>0</v>
      </c>
      <c r="K438" s="81"/>
    </row>
    <row r="439" spans="1:11" s="4" customFormat="1" ht="15">
      <c r="A439" s="6" t="s">
        <v>21</v>
      </c>
      <c r="B439" s="27" t="s">
        <v>376</v>
      </c>
      <c r="C439" s="20" t="s">
        <v>8</v>
      </c>
      <c r="D439" s="48">
        <v>12</v>
      </c>
      <c r="E439" s="48"/>
      <c r="F439" s="43">
        <f t="shared" si="86"/>
        <v>20000</v>
      </c>
      <c r="G439" s="43">
        <f t="shared" si="86"/>
        <v>0</v>
      </c>
      <c r="H439" s="43">
        <f t="shared" si="86"/>
        <v>0</v>
      </c>
      <c r="I439" s="43">
        <f t="shared" si="86"/>
        <v>-20000</v>
      </c>
      <c r="J439" s="47">
        <f t="shared" si="76"/>
        <v>0</v>
      </c>
      <c r="K439" s="81"/>
    </row>
    <row r="440" spans="1:11" s="4" customFormat="1" ht="15">
      <c r="A440" s="21" t="s">
        <v>13</v>
      </c>
      <c r="B440" s="30" t="s">
        <v>376</v>
      </c>
      <c r="C440" s="23" t="s">
        <v>8</v>
      </c>
      <c r="D440" s="51">
        <v>12</v>
      </c>
      <c r="E440" s="51">
        <v>240</v>
      </c>
      <c r="F440" s="13">
        <v>20000</v>
      </c>
      <c r="G440" s="13">
        <v>0</v>
      </c>
      <c r="H440" s="13">
        <v>0</v>
      </c>
      <c r="I440" s="11">
        <f>H440-F440</f>
        <v>-20000</v>
      </c>
      <c r="J440" s="47">
        <f t="shared" si="76"/>
        <v>0</v>
      </c>
      <c r="K440" s="81"/>
    </row>
    <row r="441" spans="1:11" s="4" customFormat="1" ht="32.25">
      <c r="A441" s="10" t="s">
        <v>106</v>
      </c>
      <c r="B441" s="27" t="s">
        <v>104</v>
      </c>
      <c r="C441" s="20"/>
      <c r="D441" s="48"/>
      <c r="E441" s="48"/>
      <c r="F441" s="43">
        <f aca="true" t="shared" si="87" ref="F441:I444">F442</f>
        <v>70000</v>
      </c>
      <c r="G441" s="43">
        <f t="shared" si="87"/>
        <v>12000</v>
      </c>
      <c r="H441" s="43">
        <f t="shared" si="87"/>
        <v>10000</v>
      </c>
      <c r="I441" s="43">
        <f t="shared" si="87"/>
        <v>-60000</v>
      </c>
      <c r="J441" s="47">
        <f t="shared" si="76"/>
        <v>14.285714285714285</v>
      </c>
      <c r="K441" s="81"/>
    </row>
    <row r="442" spans="1:11" s="4" customFormat="1" ht="32.25">
      <c r="A442" s="32" t="s">
        <v>44</v>
      </c>
      <c r="B442" s="29" t="s">
        <v>105</v>
      </c>
      <c r="C442" s="25"/>
      <c r="D442" s="49"/>
      <c r="E442" s="49"/>
      <c r="F442" s="50">
        <f t="shared" si="87"/>
        <v>70000</v>
      </c>
      <c r="G442" s="50">
        <f t="shared" si="87"/>
        <v>12000</v>
      </c>
      <c r="H442" s="50">
        <f t="shared" si="87"/>
        <v>10000</v>
      </c>
      <c r="I442" s="50">
        <f t="shared" si="87"/>
        <v>-60000</v>
      </c>
      <c r="J442" s="47">
        <f t="shared" si="76"/>
        <v>14.285714285714285</v>
      </c>
      <c r="K442" s="81"/>
    </row>
    <row r="443" spans="1:11" s="4" customFormat="1" ht="15">
      <c r="A443" s="6" t="s">
        <v>30</v>
      </c>
      <c r="B443" s="27" t="s">
        <v>105</v>
      </c>
      <c r="C443" s="20" t="s">
        <v>8</v>
      </c>
      <c r="D443" s="48"/>
      <c r="E443" s="48"/>
      <c r="F443" s="43">
        <f t="shared" si="87"/>
        <v>70000</v>
      </c>
      <c r="G443" s="43">
        <f t="shared" si="87"/>
        <v>12000</v>
      </c>
      <c r="H443" s="43">
        <f t="shared" si="87"/>
        <v>10000</v>
      </c>
      <c r="I443" s="43">
        <f t="shared" si="87"/>
        <v>-60000</v>
      </c>
      <c r="J443" s="47">
        <f t="shared" si="76"/>
        <v>14.285714285714285</v>
      </c>
      <c r="K443" s="81"/>
    </row>
    <row r="444" spans="1:11" s="4" customFormat="1" ht="15">
      <c r="A444" s="6" t="s">
        <v>21</v>
      </c>
      <c r="B444" s="27" t="s">
        <v>105</v>
      </c>
      <c r="C444" s="20" t="s">
        <v>8</v>
      </c>
      <c r="D444" s="48">
        <v>12</v>
      </c>
      <c r="E444" s="48"/>
      <c r="F444" s="43">
        <f t="shared" si="87"/>
        <v>70000</v>
      </c>
      <c r="G444" s="43">
        <f t="shared" si="87"/>
        <v>12000</v>
      </c>
      <c r="H444" s="43">
        <f t="shared" si="87"/>
        <v>10000</v>
      </c>
      <c r="I444" s="43">
        <f t="shared" si="87"/>
        <v>-60000</v>
      </c>
      <c r="J444" s="47">
        <f t="shared" si="76"/>
        <v>14.285714285714285</v>
      </c>
      <c r="K444" s="81"/>
    </row>
    <row r="445" spans="1:11" s="4" customFormat="1" ht="15">
      <c r="A445" s="21" t="s">
        <v>13</v>
      </c>
      <c r="B445" s="30" t="s">
        <v>105</v>
      </c>
      <c r="C445" s="23" t="s">
        <v>8</v>
      </c>
      <c r="D445" s="51">
        <v>12</v>
      </c>
      <c r="E445" s="51">
        <v>240</v>
      </c>
      <c r="F445" s="13">
        <v>70000</v>
      </c>
      <c r="G445" s="13">
        <v>12000</v>
      </c>
      <c r="H445" s="13">
        <v>10000</v>
      </c>
      <c r="I445" s="11">
        <f>H445-F445</f>
        <v>-60000</v>
      </c>
      <c r="J445" s="47">
        <f t="shared" si="76"/>
        <v>14.285714285714285</v>
      </c>
      <c r="K445" s="82"/>
    </row>
    <row r="446" spans="1:11" s="4" customFormat="1" ht="21">
      <c r="A446" s="14" t="s">
        <v>45</v>
      </c>
      <c r="B446" s="24" t="s">
        <v>107</v>
      </c>
      <c r="C446" s="24"/>
      <c r="D446" s="46"/>
      <c r="E446" s="46"/>
      <c r="F446" s="47">
        <f aca="true" t="shared" si="88" ref="F446:I450">F447</f>
        <v>4600</v>
      </c>
      <c r="G446" s="47">
        <f t="shared" si="88"/>
        <v>600</v>
      </c>
      <c r="H446" s="47">
        <f t="shared" si="88"/>
        <v>0</v>
      </c>
      <c r="I446" s="47">
        <f t="shared" si="88"/>
        <v>-4600</v>
      </c>
      <c r="J446" s="47">
        <f t="shared" si="76"/>
        <v>0</v>
      </c>
      <c r="K446" s="80" t="s">
        <v>385</v>
      </c>
    </row>
    <row r="447" spans="1:11" s="4" customFormat="1" ht="42">
      <c r="A447" s="7" t="s">
        <v>110</v>
      </c>
      <c r="B447" s="20" t="s">
        <v>108</v>
      </c>
      <c r="C447" s="20"/>
      <c r="D447" s="48"/>
      <c r="E447" s="48"/>
      <c r="F447" s="43">
        <f t="shared" si="88"/>
        <v>4600</v>
      </c>
      <c r="G447" s="43">
        <f t="shared" si="88"/>
        <v>600</v>
      </c>
      <c r="H447" s="43">
        <f t="shared" si="88"/>
        <v>0</v>
      </c>
      <c r="I447" s="43">
        <f t="shared" si="88"/>
        <v>-4600</v>
      </c>
      <c r="J447" s="47">
        <f t="shared" si="76"/>
        <v>0</v>
      </c>
      <c r="K447" s="81"/>
    </row>
    <row r="448" spans="1:11" s="4" customFormat="1" ht="21.75">
      <c r="A448" s="32" t="s">
        <v>46</v>
      </c>
      <c r="B448" s="25" t="s">
        <v>109</v>
      </c>
      <c r="C448" s="25"/>
      <c r="D448" s="49"/>
      <c r="E448" s="49"/>
      <c r="F448" s="50">
        <f t="shared" si="88"/>
        <v>4600</v>
      </c>
      <c r="G448" s="50">
        <f t="shared" si="88"/>
        <v>600</v>
      </c>
      <c r="H448" s="50">
        <f t="shared" si="88"/>
        <v>0</v>
      </c>
      <c r="I448" s="50">
        <f t="shared" si="88"/>
        <v>-4600</v>
      </c>
      <c r="J448" s="47">
        <f t="shared" si="76"/>
        <v>0</v>
      </c>
      <c r="K448" s="81"/>
    </row>
    <row r="449" spans="1:11" s="4" customFormat="1" ht="15">
      <c r="A449" s="6" t="s">
        <v>30</v>
      </c>
      <c r="B449" s="20" t="s">
        <v>109</v>
      </c>
      <c r="C449" s="20" t="s">
        <v>8</v>
      </c>
      <c r="D449" s="48"/>
      <c r="E449" s="48"/>
      <c r="F449" s="43">
        <f t="shared" si="88"/>
        <v>4600</v>
      </c>
      <c r="G449" s="43">
        <f t="shared" si="88"/>
        <v>600</v>
      </c>
      <c r="H449" s="43">
        <f t="shared" si="88"/>
        <v>0</v>
      </c>
      <c r="I449" s="43">
        <f t="shared" si="88"/>
        <v>-4600</v>
      </c>
      <c r="J449" s="47">
        <f t="shared" si="76"/>
        <v>0</v>
      </c>
      <c r="K449" s="81"/>
    </row>
    <row r="450" spans="1:11" s="4" customFormat="1" ht="15">
      <c r="A450" s="6" t="s">
        <v>21</v>
      </c>
      <c r="B450" s="20" t="s">
        <v>109</v>
      </c>
      <c r="C450" s="20" t="s">
        <v>8</v>
      </c>
      <c r="D450" s="48">
        <v>12</v>
      </c>
      <c r="E450" s="48"/>
      <c r="F450" s="43">
        <f t="shared" si="88"/>
        <v>4600</v>
      </c>
      <c r="G450" s="43">
        <f t="shared" si="88"/>
        <v>600</v>
      </c>
      <c r="H450" s="43">
        <f t="shared" si="88"/>
        <v>0</v>
      </c>
      <c r="I450" s="43">
        <f t="shared" si="88"/>
        <v>-4600</v>
      </c>
      <c r="J450" s="47">
        <f t="shared" si="76"/>
        <v>0</v>
      </c>
      <c r="K450" s="81"/>
    </row>
    <row r="451" spans="1:11" s="4" customFormat="1" ht="15">
      <c r="A451" s="21" t="s">
        <v>13</v>
      </c>
      <c r="B451" s="23" t="s">
        <v>109</v>
      </c>
      <c r="C451" s="23" t="s">
        <v>8</v>
      </c>
      <c r="D451" s="51">
        <v>12</v>
      </c>
      <c r="E451" s="51">
        <v>240</v>
      </c>
      <c r="F451" s="11">
        <v>4600</v>
      </c>
      <c r="G451" s="11">
        <v>600</v>
      </c>
      <c r="H451" s="11">
        <v>0</v>
      </c>
      <c r="I451" s="11">
        <f>H451-F451</f>
        <v>-4600</v>
      </c>
      <c r="J451" s="47">
        <f t="shared" si="76"/>
        <v>0</v>
      </c>
      <c r="K451" s="82"/>
    </row>
    <row r="452" spans="1:11" s="4" customFormat="1" ht="21">
      <c r="A452" s="14" t="s">
        <v>5</v>
      </c>
      <c r="B452" s="24" t="s">
        <v>66</v>
      </c>
      <c r="C452" s="46"/>
      <c r="D452" s="46"/>
      <c r="E452" s="46"/>
      <c r="F452" s="47">
        <f aca="true" t="shared" si="89" ref="F452:I456">F453</f>
        <v>4600</v>
      </c>
      <c r="G452" s="47">
        <f t="shared" si="89"/>
        <v>600</v>
      </c>
      <c r="H452" s="47">
        <f t="shared" si="89"/>
        <v>0</v>
      </c>
      <c r="I452" s="47">
        <f t="shared" si="89"/>
        <v>-4600</v>
      </c>
      <c r="J452" s="47">
        <f t="shared" si="76"/>
        <v>0</v>
      </c>
      <c r="K452" s="80" t="s">
        <v>384</v>
      </c>
    </row>
    <row r="453" spans="1:11" s="4" customFormat="1" ht="21">
      <c r="A453" s="7" t="s">
        <v>69</v>
      </c>
      <c r="B453" s="20" t="s">
        <v>67</v>
      </c>
      <c r="C453" s="48"/>
      <c r="D453" s="48"/>
      <c r="E453" s="48"/>
      <c r="F453" s="43">
        <f t="shared" si="89"/>
        <v>4600</v>
      </c>
      <c r="G453" s="43">
        <f t="shared" si="89"/>
        <v>600</v>
      </c>
      <c r="H453" s="43">
        <f t="shared" si="89"/>
        <v>0</v>
      </c>
      <c r="I453" s="43">
        <f t="shared" si="89"/>
        <v>-4600</v>
      </c>
      <c r="J453" s="47">
        <f t="shared" si="76"/>
        <v>0</v>
      </c>
      <c r="K453" s="81"/>
    </row>
    <row r="454" spans="1:11" s="4" customFormat="1" ht="21.75">
      <c r="A454" s="32" t="s">
        <v>70</v>
      </c>
      <c r="B454" s="25" t="s">
        <v>68</v>
      </c>
      <c r="C454" s="49"/>
      <c r="D454" s="49"/>
      <c r="E454" s="49"/>
      <c r="F454" s="50">
        <f t="shared" si="89"/>
        <v>4600</v>
      </c>
      <c r="G454" s="50">
        <f t="shared" si="89"/>
        <v>600</v>
      </c>
      <c r="H454" s="50">
        <f t="shared" si="89"/>
        <v>0</v>
      </c>
      <c r="I454" s="50">
        <f t="shared" si="89"/>
        <v>-4600</v>
      </c>
      <c r="J454" s="47">
        <f aca="true" t="shared" si="90" ref="J454:J517">H454/F454*100</f>
        <v>0</v>
      </c>
      <c r="K454" s="81"/>
    </row>
    <row r="455" spans="1:11" s="4" customFormat="1" ht="15">
      <c r="A455" s="6" t="s">
        <v>30</v>
      </c>
      <c r="B455" s="20" t="s">
        <v>68</v>
      </c>
      <c r="C455" s="20" t="s">
        <v>8</v>
      </c>
      <c r="D455" s="48"/>
      <c r="E455" s="48"/>
      <c r="F455" s="43">
        <f t="shared" si="89"/>
        <v>4600</v>
      </c>
      <c r="G455" s="43">
        <f t="shared" si="89"/>
        <v>600</v>
      </c>
      <c r="H455" s="43">
        <f t="shared" si="89"/>
        <v>0</v>
      </c>
      <c r="I455" s="43">
        <f t="shared" si="89"/>
        <v>-4600</v>
      </c>
      <c r="J455" s="47">
        <f t="shared" si="90"/>
        <v>0</v>
      </c>
      <c r="K455" s="81"/>
    </row>
    <row r="456" spans="1:11" s="4" customFormat="1" ht="15">
      <c r="A456" s="6" t="s">
        <v>71</v>
      </c>
      <c r="B456" s="20" t="s">
        <v>68</v>
      </c>
      <c r="C456" s="20" t="s">
        <v>8</v>
      </c>
      <c r="D456" s="20" t="s">
        <v>9</v>
      </c>
      <c r="E456" s="48"/>
      <c r="F456" s="43">
        <f t="shared" si="89"/>
        <v>4600</v>
      </c>
      <c r="G456" s="43">
        <f t="shared" si="89"/>
        <v>600</v>
      </c>
      <c r="H456" s="43">
        <f t="shared" si="89"/>
        <v>0</v>
      </c>
      <c r="I456" s="43">
        <f t="shared" si="89"/>
        <v>-4600</v>
      </c>
      <c r="J456" s="47">
        <f t="shared" si="90"/>
        <v>0</v>
      </c>
      <c r="K456" s="81"/>
    </row>
    <row r="457" spans="1:11" s="4" customFormat="1" ht="15">
      <c r="A457" s="21" t="s">
        <v>13</v>
      </c>
      <c r="B457" s="23" t="s">
        <v>68</v>
      </c>
      <c r="C457" s="23" t="s">
        <v>8</v>
      </c>
      <c r="D457" s="23" t="s">
        <v>9</v>
      </c>
      <c r="E457" s="51">
        <v>240</v>
      </c>
      <c r="F457" s="11">
        <v>4600</v>
      </c>
      <c r="G457" s="11">
        <v>600</v>
      </c>
      <c r="H457" s="11">
        <v>0</v>
      </c>
      <c r="I457" s="11">
        <f>H457-F457</f>
        <v>-4600</v>
      </c>
      <c r="J457" s="47">
        <f t="shared" si="90"/>
        <v>0</v>
      </c>
      <c r="K457" s="82"/>
    </row>
    <row r="458" spans="1:11" s="4" customFormat="1" ht="21.75">
      <c r="A458" s="15" t="s">
        <v>47</v>
      </c>
      <c r="B458" s="34" t="s">
        <v>72</v>
      </c>
      <c r="C458" s="46"/>
      <c r="D458" s="46"/>
      <c r="E458" s="46"/>
      <c r="F458" s="47">
        <f>F459+F482</f>
        <v>6513400</v>
      </c>
      <c r="G458" s="47">
        <f>G459+G482</f>
        <v>7922700</v>
      </c>
      <c r="H458" s="47">
        <f>H459+H482</f>
        <v>4060588.58</v>
      </c>
      <c r="I458" s="47">
        <f>I459+I482</f>
        <v>-2452811.42</v>
      </c>
      <c r="J458" s="47">
        <f t="shared" si="90"/>
        <v>62.34207295728805</v>
      </c>
      <c r="K458" s="80" t="s">
        <v>386</v>
      </c>
    </row>
    <row r="459" spans="1:11" s="4" customFormat="1" ht="42">
      <c r="A459" s="7" t="s">
        <v>76</v>
      </c>
      <c r="B459" s="33" t="s">
        <v>73</v>
      </c>
      <c r="C459" s="48"/>
      <c r="D459" s="48"/>
      <c r="E459" s="48"/>
      <c r="F459" s="43">
        <f>F460+F469</f>
        <v>6508800</v>
      </c>
      <c r="G459" s="43">
        <f>G460+G469</f>
        <v>7918100</v>
      </c>
      <c r="H459" s="43">
        <f>H460+H469</f>
        <v>4055988.58</v>
      </c>
      <c r="I459" s="43">
        <f>I460+I469</f>
        <v>-2452811.42</v>
      </c>
      <c r="J459" s="47">
        <f t="shared" si="90"/>
        <v>62.31545876352016</v>
      </c>
      <c r="K459" s="81"/>
    </row>
    <row r="460" spans="1:11" s="4" customFormat="1" ht="21">
      <c r="A460" s="7" t="s">
        <v>77</v>
      </c>
      <c r="B460" s="33" t="s">
        <v>74</v>
      </c>
      <c r="C460" s="48"/>
      <c r="D460" s="48"/>
      <c r="E460" s="48"/>
      <c r="F460" s="43">
        <f>F461+F465</f>
        <v>4336800</v>
      </c>
      <c r="G460" s="43">
        <f>G461+G465</f>
        <v>4836800</v>
      </c>
      <c r="H460" s="43">
        <f>H461+H465</f>
        <v>3335283.84</v>
      </c>
      <c r="I460" s="43">
        <f>I461+I465</f>
        <v>-1001516.1600000001</v>
      </c>
      <c r="J460" s="47">
        <f t="shared" si="90"/>
        <v>76.90656336469286</v>
      </c>
      <c r="K460" s="81"/>
    </row>
    <row r="461" spans="1:11" s="4" customFormat="1" ht="32.25">
      <c r="A461" s="32" t="s">
        <v>328</v>
      </c>
      <c r="B461" s="36" t="s">
        <v>329</v>
      </c>
      <c r="C461" s="49"/>
      <c r="D461" s="49"/>
      <c r="E461" s="49"/>
      <c r="F461" s="50">
        <f aca="true" t="shared" si="91" ref="F461:I463">F462</f>
        <v>0</v>
      </c>
      <c r="G461" s="50">
        <f t="shared" si="91"/>
        <v>2991660.4</v>
      </c>
      <c r="H461" s="50">
        <f t="shared" si="91"/>
        <v>2991660.4</v>
      </c>
      <c r="I461" s="50">
        <f t="shared" si="91"/>
        <v>2991660.4</v>
      </c>
      <c r="J461" s="47" t="e">
        <f t="shared" si="90"/>
        <v>#DIV/0!</v>
      </c>
      <c r="K461" s="81"/>
    </row>
    <row r="462" spans="1:11" s="4" customFormat="1" ht="15">
      <c r="A462" s="6" t="s">
        <v>30</v>
      </c>
      <c r="B462" s="33" t="s">
        <v>329</v>
      </c>
      <c r="C462" s="20" t="s">
        <v>8</v>
      </c>
      <c r="D462" s="48"/>
      <c r="E462" s="48"/>
      <c r="F462" s="43">
        <f t="shared" si="91"/>
        <v>0</v>
      </c>
      <c r="G462" s="43">
        <f t="shared" si="91"/>
        <v>2991660.4</v>
      </c>
      <c r="H462" s="43">
        <f t="shared" si="91"/>
        <v>2991660.4</v>
      </c>
      <c r="I462" s="43">
        <f t="shared" si="91"/>
        <v>2991660.4</v>
      </c>
      <c r="J462" s="47" t="e">
        <f t="shared" si="90"/>
        <v>#DIV/0!</v>
      </c>
      <c r="K462" s="81"/>
    </row>
    <row r="463" spans="1:11" s="4" customFormat="1" ht="15">
      <c r="A463" s="6" t="s">
        <v>19</v>
      </c>
      <c r="B463" s="33" t="s">
        <v>329</v>
      </c>
      <c r="C463" s="20" t="s">
        <v>8</v>
      </c>
      <c r="D463" s="20" t="s">
        <v>10</v>
      </c>
      <c r="E463" s="48"/>
      <c r="F463" s="43">
        <f t="shared" si="91"/>
        <v>0</v>
      </c>
      <c r="G463" s="43">
        <f t="shared" si="91"/>
        <v>2991660.4</v>
      </c>
      <c r="H463" s="43">
        <f t="shared" si="91"/>
        <v>2991660.4</v>
      </c>
      <c r="I463" s="43">
        <f t="shared" si="91"/>
        <v>2991660.4</v>
      </c>
      <c r="J463" s="47" t="e">
        <f t="shared" si="90"/>
        <v>#DIV/0!</v>
      </c>
      <c r="K463" s="81"/>
    </row>
    <row r="464" spans="1:11" s="4" customFormat="1" ht="15">
      <c r="A464" s="68" t="s">
        <v>330</v>
      </c>
      <c r="B464" s="35" t="s">
        <v>329</v>
      </c>
      <c r="C464" s="23" t="s">
        <v>8</v>
      </c>
      <c r="D464" s="23" t="s">
        <v>10</v>
      </c>
      <c r="E464" s="51">
        <v>540</v>
      </c>
      <c r="F464" s="13">
        <v>0</v>
      </c>
      <c r="G464" s="13">
        <v>2991660.4</v>
      </c>
      <c r="H464" s="13">
        <v>2991660.4</v>
      </c>
      <c r="I464" s="11">
        <f>H464-F464</f>
        <v>2991660.4</v>
      </c>
      <c r="J464" s="47" t="e">
        <f t="shared" si="90"/>
        <v>#DIV/0!</v>
      </c>
      <c r="K464" s="81"/>
    </row>
    <row r="465" spans="1:11" s="4" customFormat="1" ht="42.75">
      <c r="A465" s="32" t="s">
        <v>78</v>
      </c>
      <c r="B465" s="36" t="s">
        <v>75</v>
      </c>
      <c r="C465" s="49"/>
      <c r="D465" s="49"/>
      <c r="E465" s="49"/>
      <c r="F465" s="50">
        <f aca="true" t="shared" si="92" ref="F465:I467">F466</f>
        <v>4336800</v>
      </c>
      <c r="G465" s="50">
        <f t="shared" si="92"/>
        <v>1845139.6</v>
      </c>
      <c r="H465" s="50">
        <f t="shared" si="92"/>
        <v>343623.44</v>
      </c>
      <c r="I465" s="50">
        <f t="shared" si="92"/>
        <v>-3993176.56</v>
      </c>
      <c r="J465" s="47">
        <f t="shared" si="90"/>
        <v>7.923432945950931</v>
      </c>
      <c r="K465" s="81"/>
    </row>
    <row r="466" spans="1:11" s="4" customFormat="1" ht="15">
      <c r="A466" s="6" t="s">
        <v>30</v>
      </c>
      <c r="B466" s="33" t="s">
        <v>75</v>
      </c>
      <c r="C466" s="20" t="s">
        <v>8</v>
      </c>
      <c r="D466" s="48"/>
      <c r="E466" s="48"/>
      <c r="F466" s="43">
        <f t="shared" si="92"/>
        <v>4336800</v>
      </c>
      <c r="G466" s="43">
        <f t="shared" si="92"/>
        <v>1845139.6</v>
      </c>
      <c r="H466" s="43">
        <f t="shared" si="92"/>
        <v>343623.44</v>
      </c>
      <c r="I466" s="43">
        <f t="shared" si="92"/>
        <v>-3993176.56</v>
      </c>
      <c r="J466" s="47">
        <f t="shared" si="90"/>
        <v>7.923432945950931</v>
      </c>
      <c r="K466" s="81"/>
    </row>
    <row r="467" spans="1:11" s="4" customFormat="1" ht="15">
      <c r="A467" s="6" t="s">
        <v>19</v>
      </c>
      <c r="B467" s="33" t="s">
        <v>75</v>
      </c>
      <c r="C467" s="20" t="s">
        <v>8</v>
      </c>
      <c r="D467" s="20" t="s">
        <v>10</v>
      </c>
      <c r="E467" s="48"/>
      <c r="F467" s="43">
        <f t="shared" si="92"/>
        <v>4336800</v>
      </c>
      <c r="G467" s="43">
        <f t="shared" si="92"/>
        <v>1845139.6</v>
      </c>
      <c r="H467" s="43">
        <f t="shared" si="92"/>
        <v>343623.44</v>
      </c>
      <c r="I467" s="43">
        <f t="shared" si="92"/>
        <v>-3993176.56</v>
      </c>
      <c r="J467" s="47">
        <f t="shared" si="90"/>
        <v>7.923432945950931</v>
      </c>
      <c r="K467" s="81"/>
    </row>
    <row r="468" spans="1:11" s="4" customFormat="1" ht="15">
      <c r="A468" s="21" t="s">
        <v>13</v>
      </c>
      <c r="B468" s="35" t="s">
        <v>75</v>
      </c>
      <c r="C468" s="23" t="s">
        <v>8</v>
      </c>
      <c r="D468" s="23" t="s">
        <v>10</v>
      </c>
      <c r="E468" s="51">
        <v>240</v>
      </c>
      <c r="F468" s="11">
        <v>4336800</v>
      </c>
      <c r="G468" s="11">
        <v>1845139.6</v>
      </c>
      <c r="H468" s="11">
        <v>343623.44</v>
      </c>
      <c r="I468" s="11">
        <f>H468-F468</f>
        <v>-3993176.56</v>
      </c>
      <c r="J468" s="47">
        <f t="shared" si="90"/>
        <v>7.923432945950931</v>
      </c>
      <c r="K468" s="81"/>
    </row>
    <row r="469" spans="1:11" s="4" customFormat="1" ht="21">
      <c r="A469" s="7" t="s">
        <v>81</v>
      </c>
      <c r="B469" s="33" t="s">
        <v>79</v>
      </c>
      <c r="C469" s="48"/>
      <c r="D469" s="48"/>
      <c r="E469" s="48"/>
      <c r="F469" s="43">
        <f>F470+F474+F478</f>
        <v>2172000</v>
      </c>
      <c r="G469" s="43">
        <f>G470+G474+G478</f>
        <v>3081300</v>
      </c>
      <c r="H469" s="43">
        <f>H470+H474+H478</f>
        <v>720704.74</v>
      </c>
      <c r="I469" s="43">
        <f>I470+I474+I478</f>
        <v>-1451295.26</v>
      </c>
      <c r="J469" s="47">
        <f t="shared" si="90"/>
        <v>33.18161786372008</v>
      </c>
      <c r="K469" s="81"/>
    </row>
    <row r="470" spans="1:11" s="4" customFormat="1" ht="21">
      <c r="A470" s="16" t="s">
        <v>29</v>
      </c>
      <c r="B470" s="36" t="s">
        <v>80</v>
      </c>
      <c r="C470" s="49"/>
      <c r="D470" s="49"/>
      <c r="E470" s="49"/>
      <c r="F470" s="50">
        <f aca="true" t="shared" si="93" ref="F470:I472">F471</f>
        <v>544000</v>
      </c>
      <c r="G470" s="50">
        <f t="shared" si="93"/>
        <v>544000</v>
      </c>
      <c r="H470" s="50">
        <f t="shared" si="93"/>
        <v>544000</v>
      </c>
      <c r="I470" s="50">
        <f t="shared" si="93"/>
        <v>0</v>
      </c>
      <c r="J470" s="47">
        <f t="shared" si="90"/>
        <v>100</v>
      </c>
      <c r="K470" s="81"/>
    </row>
    <row r="471" spans="1:11" s="4" customFormat="1" ht="15">
      <c r="A471" s="6" t="s">
        <v>30</v>
      </c>
      <c r="B471" s="33" t="s">
        <v>80</v>
      </c>
      <c r="C471" s="20" t="s">
        <v>8</v>
      </c>
      <c r="D471" s="48"/>
      <c r="E471" s="48"/>
      <c r="F471" s="43">
        <f t="shared" si="93"/>
        <v>544000</v>
      </c>
      <c r="G471" s="43">
        <f t="shared" si="93"/>
        <v>544000</v>
      </c>
      <c r="H471" s="43">
        <f t="shared" si="93"/>
        <v>544000</v>
      </c>
      <c r="I471" s="43">
        <f t="shared" si="93"/>
        <v>0</v>
      </c>
      <c r="J471" s="47">
        <f t="shared" si="90"/>
        <v>100</v>
      </c>
      <c r="K471" s="81"/>
    </row>
    <row r="472" spans="1:11" s="4" customFormat="1" ht="15">
      <c r="A472" s="6" t="s">
        <v>19</v>
      </c>
      <c r="B472" s="33" t="s">
        <v>80</v>
      </c>
      <c r="C472" s="20" t="s">
        <v>8</v>
      </c>
      <c r="D472" s="20" t="s">
        <v>10</v>
      </c>
      <c r="E472" s="48"/>
      <c r="F472" s="43">
        <f t="shared" si="93"/>
        <v>544000</v>
      </c>
      <c r="G472" s="43">
        <f t="shared" si="93"/>
        <v>544000</v>
      </c>
      <c r="H472" s="43">
        <f t="shared" si="93"/>
        <v>544000</v>
      </c>
      <c r="I472" s="43">
        <f t="shared" si="93"/>
        <v>0</v>
      </c>
      <c r="J472" s="47">
        <f t="shared" si="90"/>
        <v>100</v>
      </c>
      <c r="K472" s="81"/>
    </row>
    <row r="473" spans="1:11" s="4" customFormat="1" ht="15">
      <c r="A473" s="21" t="s">
        <v>13</v>
      </c>
      <c r="B473" s="35" t="s">
        <v>80</v>
      </c>
      <c r="C473" s="23" t="s">
        <v>8</v>
      </c>
      <c r="D473" s="23" t="s">
        <v>10</v>
      </c>
      <c r="E473" s="51">
        <v>240</v>
      </c>
      <c r="F473" s="11">
        <v>544000</v>
      </c>
      <c r="G473" s="11">
        <v>544000</v>
      </c>
      <c r="H473" s="11">
        <v>544000</v>
      </c>
      <c r="I473" s="11">
        <f>H473-F473</f>
        <v>0</v>
      </c>
      <c r="J473" s="47">
        <f t="shared" si="90"/>
        <v>100</v>
      </c>
      <c r="K473" s="81"/>
    </row>
    <row r="474" spans="1:11" s="4" customFormat="1" ht="42.75">
      <c r="A474" s="32" t="s">
        <v>78</v>
      </c>
      <c r="B474" s="36" t="s">
        <v>82</v>
      </c>
      <c r="C474" s="49"/>
      <c r="D474" s="49"/>
      <c r="E474" s="49"/>
      <c r="F474" s="50">
        <f aca="true" t="shared" si="94" ref="F474:I476">F475</f>
        <v>1628000</v>
      </c>
      <c r="G474" s="50">
        <f t="shared" si="94"/>
        <v>2497300</v>
      </c>
      <c r="H474" s="50">
        <f t="shared" si="94"/>
        <v>136704.74</v>
      </c>
      <c r="I474" s="50">
        <f t="shared" si="94"/>
        <v>-1491295.26</v>
      </c>
      <c r="J474" s="47">
        <f t="shared" si="90"/>
        <v>8.39709705159705</v>
      </c>
      <c r="K474" s="81"/>
    </row>
    <row r="475" spans="1:11" s="4" customFormat="1" ht="15">
      <c r="A475" s="6" t="s">
        <v>30</v>
      </c>
      <c r="B475" s="33" t="s">
        <v>82</v>
      </c>
      <c r="C475" s="20" t="s">
        <v>8</v>
      </c>
      <c r="D475" s="48"/>
      <c r="E475" s="48"/>
      <c r="F475" s="43">
        <f t="shared" si="94"/>
        <v>1628000</v>
      </c>
      <c r="G475" s="43">
        <f t="shared" si="94"/>
        <v>2497300</v>
      </c>
      <c r="H475" s="43">
        <f t="shared" si="94"/>
        <v>136704.74</v>
      </c>
      <c r="I475" s="43">
        <f t="shared" si="94"/>
        <v>-1491295.26</v>
      </c>
      <c r="J475" s="47">
        <f t="shared" si="90"/>
        <v>8.39709705159705</v>
      </c>
      <c r="K475" s="81"/>
    </row>
    <row r="476" spans="1:11" s="4" customFormat="1" ht="15">
      <c r="A476" s="6" t="s">
        <v>19</v>
      </c>
      <c r="B476" s="33" t="s">
        <v>82</v>
      </c>
      <c r="C476" s="20" t="s">
        <v>8</v>
      </c>
      <c r="D476" s="20" t="s">
        <v>10</v>
      </c>
      <c r="E476" s="48"/>
      <c r="F476" s="43">
        <f t="shared" si="94"/>
        <v>1628000</v>
      </c>
      <c r="G476" s="43">
        <f t="shared" si="94"/>
        <v>2497300</v>
      </c>
      <c r="H476" s="43">
        <f t="shared" si="94"/>
        <v>136704.74</v>
      </c>
      <c r="I476" s="43">
        <f t="shared" si="94"/>
        <v>-1491295.26</v>
      </c>
      <c r="J476" s="47">
        <f t="shared" si="90"/>
        <v>8.39709705159705</v>
      </c>
      <c r="K476" s="81"/>
    </row>
    <row r="477" spans="1:11" s="4" customFormat="1" ht="15">
      <c r="A477" s="21" t="s">
        <v>13</v>
      </c>
      <c r="B477" s="35" t="s">
        <v>82</v>
      </c>
      <c r="C477" s="23" t="s">
        <v>8</v>
      </c>
      <c r="D477" s="23" t="s">
        <v>10</v>
      </c>
      <c r="E477" s="51">
        <v>240</v>
      </c>
      <c r="F477" s="11">
        <v>1628000</v>
      </c>
      <c r="G477" s="11">
        <v>2497300</v>
      </c>
      <c r="H477" s="11">
        <v>136704.74</v>
      </c>
      <c r="I477" s="11">
        <f>H477-F477</f>
        <v>-1491295.26</v>
      </c>
      <c r="J477" s="47">
        <f t="shared" si="90"/>
        <v>8.39709705159705</v>
      </c>
      <c r="K477" s="81"/>
    </row>
    <row r="478" spans="1:11" s="4" customFormat="1" ht="21.75">
      <c r="A478" s="32" t="s">
        <v>285</v>
      </c>
      <c r="B478" s="62" t="s">
        <v>286</v>
      </c>
      <c r="C478" s="25"/>
      <c r="D478" s="25"/>
      <c r="E478" s="49"/>
      <c r="F478" s="50">
        <f aca="true" t="shared" si="95" ref="F478:I480">F479</f>
        <v>0</v>
      </c>
      <c r="G478" s="50">
        <f t="shared" si="95"/>
        <v>40000</v>
      </c>
      <c r="H478" s="50">
        <f t="shared" si="95"/>
        <v>40000</v>
      </c>
      <c r="I478" s="50">
        <f t="shared" si="95"/>
        <v>40000</v>
      </c>
      <c r="J478" s="47" t="e">
        <f t="shared" si="90"/>
        <v>#DIV/0!</v>
      </c>
      <c r="K478" s="81"/>
    </row>
    <row r="479" spans="1:11" s="4" customFormat="1" ht="15">
      <c r="A479" s="6" t="s">
        <v>30</v>
      </c>
      <c r="B479" s="57" t="s">
        <v>286</v>
      </c>
      <c r="C479" s="20" t="s">
        <v>8</v>
      </c>
      <c r="D479" s="20"/>
      <c r="E479" s="48"/>
      <c r="F479" s="43">
        <f t="shared" si="95"/>
        <v>0</v>
      </c>
      <c r="G479" s="43">
        <f t="shared" si="95"/>
        <v>40000</v>
      </c>
      <c r="H479" s="43">
        <f t="shared" si="95"/>
        <v>40000</v>
      </c>
      <c r="I479" s="43">
        <f t="shared" si="95"/>
        <v>40000</v>
      </c>
      <c r="J479" s="47" t="e">
        <f t="shared" si="90"/>
        <v>#DIV/0!</v>
      </c>
      <c r="K479" s="81"/>
    </row>
    <row r="480" spans="1:11" s="4" customFormat="1" ht="15">
      <c r="A480" s="6" t="s">
        <v>19</v>
      </c>
      <c r="B480" s="57" t="s">
        <v>286</v>
      </c>
      <c r="C480" s="20" t="s">
        <v>8</v>
      </c>
      <c r="D480" s="20" t="s">
        <v>10</v>
      </c>
      <c r="E480" s="48"/>
      <c r="F480" s="43">
        <f t="shared" si="95"/>
        <v>0</v>
      </c>
      <c r="G480" s="43">
        <f t="shared" si="95"/>
        <v>40000</v>
      </c>
      <c r="H480" s="43">
        <f t="shared" si="95"/>
        <v>40000</v>
      </c>
      <c r="I480" s="43">
        <f t="shared" si="95"/>
        <v>40000</v>
      </c>
      <c r="J480" s="47" t="e">
        <f t="shared" si="90"/>
        <v>#DIV/0!</v>
      </c>
      <c r="K480" s="81"/>
    </row>
    <row r="481" spans="1:11" s="4" customFormat="1" ht="15">
      <c r="A481" s="21" t="s">
        <v>13</v>
      </c>
      <c r="B481" s="63" t="s">
        <v>286</v>
      </c>
      <c r="C481" s="23" t="s">
        <v>8</v>
      </c>
      <c r="D481" s="23" t="s">
        <v>10</v>
      </c>
      <c r="E481" s="51">
        <v>240</v>
      </c>
      <c r="F481" s="11">
        <v>0</v>
      </c>
      <c r="G481" s="11">
        <v>40000</v>
      </c>
      <c r="H481" s="11">
        <v>40000</v>
      </c>
      <c r="I481" s="11">
        <f>H481-F481</f>
        <v>40000</v>
      </c>
      <c r="J481" s="47" t="e">
        <f t="shared" si="90"/>
        <v>#DIV/0!</v>
      </c>
      <c r="K481" s="81"/>
    </row>
    <row r="482" spans="1:11" s="4" customFormat="1" ht="42">
      <c r="A482" s="8" t="s">
        <v>193</v>
      </c>
      <c r="B482" s="38" t="s">
        <v>190</v>
      </c>
      <c r="C482" s="48"/>
      <c r="D482" s="48"/>
      <c r="E482" s="48"/>
      <c r="F482" s="43">
        <f aca="true" t="shared" si="96" ref="F482:I486">F483</f>
        <v>4600</v>
      </c>
      <c r="G482" s="43">
        <f t="shared" si="96"/>
        <v>4600</v>
      </c>
      <c r="H482" s="43">
        <f t="shared" si="96"/>
        <v>4600</v>
      </c>
      <c r="I482" s="43">
        <f t="shared" si="96"/>
        <v>0</v>
      </c>
      <c r="J482" s="47">
        <f t="shared" si="90"/>
        <v>100</v>
      </c>
      <c r="K482" s="81"/>
    </row>
    <row r="483" spans="1:11" s="4" customFormat="1" ht="21">
      <c r="A483" s="8" t="s">
        <v>281</v>
      </c>
      <c r="B483" s="38" t="s">
        <v>191</v>
      </c>
      <c r="C483" s="48"/>
      <c r="D483" s="48"/>
      <c r="E483" s="48"/>
      <c r="F483" s="43">
        <f t="shared" si="96"/>
        <v>4600</v>
      </c>
      <c r="G483" s="43">
        <f t="shared" si="96"/>
        <v>4600</v>
      </c>
      <c r="H483" s="43">
        <f t="shared" si="96"/>
        <v>4600</v>
      </c>
      <c r="I483" s="43">
        <f t="shared" si="96"/>
        <v>0</v>
      </c>
      <c r="J483" s="47">
        <f t="shared" si="90"/>
        <v>100</v>
      </c>
      <c r="K483" s="81"/>
    </row>
    <row r="484" spans="1:11" s="4" customFormat="1" ht="15">
      <c r="A484" s="12" t="s">
        <v>164</v>
      </c>
      <c r="B484" s="39" t="s">
        <v>192</v>
      </c>
      <c r="C484" s="49"/>
      <c r="D484" s="49"/>
      <c r="E484" s="49"/>
      <c r="F484" s="50">
        <f t="shared" si="96"/>
        <v>4600</v>
      </c>
      <c r="G484" s="50">
        <f t="shared" si="96"/>
        <v>4600</v>
      </c>
      <c r="H484" s="50">
        <f t="shared" si="96"/>
        <v>4600</v>
      </c>
      <c r="I484" s="50">
        <f t="shared" si="96"/>
        <v>0</v>
      </c>
      <c r="J484" s="47">
        <f t="shared" si="90"/>
        <v>100</v>
      </c>
      <c r="K484" s="81"/>
    </row>
    <row r="485" spans="1:11" s="4" customFormat="1" ht="15">
      <c r="A485" s="6" t="s">
        <v>16</v>
      </c>
      <c r="B485" s="38" t="s">
        <v>192</v>
      </c>
      <c r="C485" s="20" t="s">
        <v>11</v>
      </c>
      <c r="D485" s="48"/>
      <c r="E485" s="48"/>
      <c r="F485" s="43">
        <f t="shared" si="96"/>
        <v>4600</v>
      </c>
      <c r="G485" s="43">
        <f t="shared" si="96"/>
        <v>4600</v>
      </c>
      <c r="H485" s="43">
        <f t="shared" si="96"/>
        <v>4600</v>
      </c>
      <c r="I485" s="43">
        <f t="shared" si="96"/>
        <v>0</v>
      </c>
      <c r="J485" s="47">
        <f t="shared" si="90"/>
        <v>100</v>
      </c>
      <c r="K485" s="81"/>
    </row>
    <row r="486" spans="1:11" s="4" customFormat="1" ht="15">
      <c r="A486" s="9" t="s">
        <v>165</v>
      </c>
      <c r="B486" s="38" t="s">
        <v>192</v>
      </c>
      <c r="C486" s="20" t="s">
        <v>11</v>
      </c>
      <c r="D486" s="20" t="s">
        <v>11</v>
      </c>
      <c r="E486" s="48"/>
      <c r="F486" s="43">
        <f t="shared" si="96"/>
        <v>4600</v>
      </c>
      <c r="G486" s="43">
        <f t="shared" si="96"/>
        <v>4600</v>
      </c>
      <c r="H486" s="43">
        <f t="shared" si="96"/>
        <v>4600</v>
      </c>
      <c r="I486" s="43">
        <f t="shared" si="96"/>
        <v>0</v>
      </c>
      <c r="J486" s="47">
        <f t="shared" si="90"/>
        <v>100</v>
      </c>
      <c r="K486" s="81"/>
    </row>
    <row r="487" spans="1:11" s="4" customFormat="1" ht="15">
      <c r="A487" s="22" t="s">
        <v>14</v>
      </c>
      <c r="B487" s="40" t="s">
        <v>192</v>
      </c>
      <c r="C487" s="23" t="s">
        <v>11</v>
      </c>
      <c r="D487" s="23" t="s">
        <v>11</v>
      </c>
      <c r="E487" s="51">
        <v>610</v>
      </c>
      <c r="F487" s="11">
        <v>4600</v>
      </c>
      <c r="G487" s="11">
        <v>4600</v>
      </c>
      <c r="H487" s="11">
        <v>4600</v>
      </c>
      <c r="I487" s="11">
        <f>H487-F487</f>
        <v>0</v>
      </c>
      <c r="J487" s="47">
        <f t="shared" si="90"/>
        <v>100</v>
      </c>
      <c r="K487" s="82"/>
    </row>
    <row r="488" spans="1:11" s="4" customFormat="1" ht="21">
      <c r="A488" s="14" t="s">
        <v>6</v>
      </c>
      <c r="B488" s="24" t="s">
        <v>111</v>
      </c>
      <c r="C488" s="46"/>
      <c r="D488" s="46"/>
      <c r="E488" s="46"/>
      <c r="F488" s="47">
        <f aca="true" t="shared" si="97" ref="F488:I492">F489</f>
        <v>137300</v>
      </c>
      <c r="G488" s="47">
        <f t="shared" si="97"/>
        <v>37300</v>
      </c>
      <c r="H488" s="47">
        <f t="shared" si="97"/>
        <v>20000</v>
      </c>
      <c r="I488" s="47">
        <f t="shared" si="97"/>
        <v>-117300</v>
      </c>
      <c r="J488" s="47">
        <f t="shared" si="90"/>
        <v>14.566642388929353</v>
      </c>
      <c r="K488" s="80" t="s">
        <v>385</v>
      </c>
    </row>
    <row r="489" spans="1:11" s="4" customFormat="1" ht="21">
      <c r="A489" s="7" t="s">
        <v>114</v>
      </c>
      <c r="B489" s="20" t="s">
        <v>112</v>
      </c>
      <c r="C489" s="48"/>
      <c r="D489" s="48"/>
      <c r="E489" s="48"/>
      <c r="F489" s="43">
        <f t="shared" si="97"/>
        <v>137300</v>
      </c>
      <c r="G489" s="43">
        <f t="shared" si="97"/>
        <v>37300</v>
      </c>
      <c r="H489" s="43">
        <f t="shared" si="97"/>
        <v>20000</v>
      </c>
      <c r="I489" s="43">
        <f t="shared" si="97"/>
        <v>-117300</v>
      </c>
      <c r="J489" s="47">
        <f t="shared" si="90"/>
        <v>14.566642388929353</v>
      </c>
      <c r="K489" s="81"/>
    </row>
    <row r="490" spans="1:11" s="4" customFormat="1" ht="21.75">
      <c r="A490" s="32" t="s">
        <v>31</v>
      </c>
      <c r="B490" s="25" t="s">
        <v>113</v>
      </c>
      <c r="C490" s="49"/>
      <c r="D490" s="49"/>
      <c r="E490" s="49"/>
      <c r="F490" s="50">
        <f t="shared" si="97"/>
        <v>137300</v>
      </c>
      <c r="G490" s="50">
        <f t="shared" si="97"/>
        <v>37300</v>
      </c>
      <c r="H490" s="50">
        <f t="shared" si="97"/>
        <v>20000</v>
      </c>
      <c r="I490" s="50">
        <f t="shared" si="97"/>
        <v>-117300</v>
      </c>
      <c r="J490" s="47">
        <f t="shared" si="90"/>
        <v>14.566642388929353</v>
      </c>
      <c r="K490" s="81"/>
    </row>
    <row r="491" spans="1:11" s="4" customFormat="1" ht="15">
      <c r="A491" s="6" t="s">
        <v>30</v>
      </c>
      <c r="B491" s="20" t="s">
        <v>113</v>
      </c>
      <c r="C491" s="20" t="s">
        <v>8</v>
      </c>
      <c r="D491" s="48"/>
      <c r="E491" s="48"/>
      <c r="F491" s="43">
        <f t="shared" si="97"/>
        <v>137300</v>
      </c>
      <c r="G491" s="43">
        <f t="shared" si="97"/>
        <v>37300</v>
      </c>
      <c r="H491" s="43">
        <f t="shared" si="97"/>
        <v>20000</v>
      </c>
      <c r="I491" s="43">
        <f t="shared" si="97"/>
        <v>-117300</v>
      </c>
      <c r="J491" s="47">
        <f t="shared" si="90"/>
        <v>14.566642388929353</v>
      </c>
      <c r="K491" s="81"/>
    </row>
    <row r="492" spans="1:11" s="4" customFormat="1" ht="15">
      <c r="A492" s="6" t="s">
        <v>21</v>
      </c>
      <c r="B492" s="20" t="s">
        <v>113</v>
      </c>
      <c r="C492" s="20" t="s">
        <v>8</v>
      </c>
      <c r="D492" s="48">
        <v>12</v>
      </c>
      <c r="E492" s="48"/>
      <c r="F492" s="43">
        <f t="shared" si="97"/>
        <v>137300</v>
      </c>
      <c r="G492" s="43">
        <f t="shared" si="97"/>
        <v>37300</v>
      </c>
      <c r="H492" s="43">
        <f t="shared" si="97"/>
        <v>20000</v>
      </c>
      <c r="I492" s="43">
        <f t="shared" si="97"/>
        <v>-117300</v>
      </c>
      <c r="J492" s="47">
        <f t="shared" si="90"/>
        <v>14.566642388929353</v>
      </c>
      <c r="K492" s="81"/>
    </row>
    <row r="493" spans="1:11" s="4" customFormat="1" ht="15">
      <c r="A493" s="21" t="s">
        <v>13</v>
      </c>
      <c r="B493" s="23" t="s">
        <v>113</v>
      </c>
      <c r="C493" s="23" t="s">
        <v>8</v>
      </c>
      <c r="D493" s="51">
        <v>12</v>
      </c>
      <c r="E493" s="51">
        <v>240</v>
      </c>
      <c r="F493" s="11">
        <v>137300</v>
      </c>
      <c r="G493" s="11">
        <v>37300</v>
      </c>
      <c r="H493" s="11">
        <v>20000</v>
      </c>
      <c r="I493" s="11">
        <f>H493-F493</f>
        <v>-117300</v>
      </c>
      <c r="J493" s="47">
        <f t="shared" si="90"/>
        <v>14.566642388929353</v>
      </c>
      <c r="K493" s="82"/>
    </row>
    <row r="494" spans="1:11" s="4" customFormat="1" ht="21">
      <c r="A494" s="18" t="s">
        <v>217</v>
      </c>
      <c r="B494" s="24" t="s">
        <v>214</v>
      </c>
      <c r="C494" s="46"/>
      <c r="D494" s="46"/>
      <c r="E494" s="46"/>
      <c r="F494" s="47">
        <f>F495</f>
        <v>47800</v>
      </c>
      <c r="G494" s="47">
        <f>G495</f>
        <v>45800</v>
      </c>
      <c r="H494" s="47">
        <f>H495</f>
        <v>45000</v>
      </c>
      <c r="I494" s="47">
        <f>I495</f>
        <v>-2800</v>
      </c>
      <c r="J494" s="47">
        <f t="shared" si="90"/>
        <v>94.14225941422593</v>
      </c>
      <c r="K494" s="80" t="s">
        <v>385</v>
      </c>
    </row>
    <row r="495" spans="1:11" s="4" customFormat="1" ht="31.5">
      <c r="A495" s="8" t="s">
        <v>218</v>
      </c>
      <c r="B495" s="20" t="s">
        <v>215</v>
      </c>
      <c r="C495" s="48"/>
      <c r="D495" s="48"/>
      <c r="E495" s="48"/>
      <c r="F495" s="43">
        <f>F496+F500</f>
        <v>47800</v>
      </c>
      <c r="G495" s="43">
        <f>G496+G500</f>
        <v>45800</v>
      </c>
      <c r="H495" s="43">
        <f>H496+H500</f>
        <v>45000</v>
      </c>
      <c r="I495" s="43">
        <f>I496+I500</f>
        <v>-2800</v>
      </c>
      <c r="J495" s="47">
        <f t="shared" si="90"/>
        <v>94.14225941422593</v>
      </c>
      <c r="K495" s="81"/>
    </row>
    <row r="496" spans="1:11" s="4" customFormat="1" ht="31.5">
      <c r="A496" s="12" t="s">
        <v>276</v>
      </c>
      <c r="B496" s="25" t="s">
        <v>277</v>
      </c>
      <c r="C496" s="49"/>
      <c r="D496" s="49"/>
      <c r="E496" s="49"/>
      <c r="F496" s="50">
        <f aca="true" t="shared" si="98" ref="F496:I498">F497</f>
        <v>45000</v>
      </c>
      <c r="G496" s="50">
        <f t="shared" si="98"/>
        <v>45000</v>
      </c>
      <c r="H496" s="50">
        <f t="shared" si="98"/>
        <v>45000</v>
      </c>
      <c r="I496" s="50">
        <f t="shared" si="98"/>
        <v>0</v>
      </c>
      <c r="J496" s="47">
        <f t="shared" si="90"/>
        <v>100</v>
      </c>
      <c r="K496" s="81"/>
    </row>
    <row r="497" spans="1:11" s="4" customFormat="1" ht="15">
      <c r="A497" s="6" t="s">
        <v>16</v>
      </c>
      <c r="B497" s="20" t="s">
        <v>277</v>
      </c>
      <c r="C497" s="20" t="s">
        <v>11</v>
      </c>
      <c r="D497" s="48"/>
      <c r="E497" s="48"/>
      <c r="F497" s="43">
        <f t="shared" si="98"/>
        <v>45000</v>
      </c>
      <c r="G497" s="43">
        <f t="shared" si="98"/>
        <v>45000</v>
      </c>
      <c r="H497" s="43">
        <f t="shared" si="98"/>
        <v>45000</v>
      </c>
      <c r="I497" s="43">
        <f t="shared" si="98"/>
        <v>0</v>
      </c>
      <c r="J497" s="47">
        <f t="shared" si="90"/>
        <v>100</v>
      </c>
      <c r="K497" s="81"/>
    </row>
    <row r="498" spans="1:11" s="4" customFormat="1" ht="15">
      <c r="A498" s="8" t="s">
        <v>204</v>
      </c>
      <c r="B498" s="20" t="s">
        <v>277</v>
      </c>
      <c r="C498" s="20" t="s">
        <v>11</v>
      </c>
      <c r="D498" s="20" t="s">
        <v>10</v>
      </c>
      <c r="E498" s="48"/>
      <c r="F498" s="43">
        <f t="shared" si="98"/>
        <v>45000</v>
      </c>
      <c r="G498" s="43">
        <f t="shared" si="98"/>
        <v>45000</v>
      </c>
      <c r="H498" s="43">
        <f t="shared" si="98"/>
        <v>45000</v>
      </c>
      <c r="I498" s="43">
        <f t="shared" si="98"/>
        <v>0</v>
      </c>
      <c r="J498" s="47">
        <f t="shared" si="90"/>
        <v>100</v>
      </c>
      <c r="K498" s="81"/>
    </row>
    <row r="499" spans="1:11" s="4" customFormat="1" ht="15">
      <c r="A499" s="21" t="s">
        <v>13</v>
      </c>
      <c r="B499" s="23" t="s">
        <v>277</v>
      </c>
      <c r="C499" s="23" t="s">
        <v>11</v>
      </c>
      <c r="D499" s="23" t="s">
        <v>10</v>
      </c>
      <c r="E499" s="51">
        <v>240</v>
      </c>
      <c r="F499" s="11">
        <v>45000</v>
      </c>
      <c r="G499" s="11">
        <v>45000</v>
      </c>
      <c r="H499" s="11">
        <v>45000</v>
      </c>
      <c r="I499" s="11">
        <f>H499-F499</f>
        <v>0</v>
      </c>
      <c r="J499" s="47">
        <f t="shared" si="90"/>
        <v>100</v>
      </c>
      <c r="K499" s="81"/>
    </row>
    <row r="500" spans="1:11" s="4" customFormat="1" ht="21">
      <c r="A500" s="12" t="s">
        <v>219</v>
      </c>
      <c r="B500" s="25" t="s">
        <v>216</v>
      </c>
      <c r="C500" s="49"/>
      <c r="D500" s="49"/>
      <c r="E500" s="49"/>
      <c r="F500" s="50">
        <f aca="true" t="shared" si="99" ref="F500:I502">F501</f>
        <v>2800</v>
      </c>
      <c r="G500" s="50">
        <f t="shared" si="99"/>
        <v>800</v>
      </c>
      <c r="H500" s="50">
        <f t="shared" si="99"/>
        <v>0</v>
      </c>
      <c r="I500" s="50">
        <f t="shared" si="99"/>
        <v>-2800</v>
      </c>
      <c r="J500" s="47">
        <f t="shared" si="90"/>
        <v>0</v>
      </c>
      <c r="K500" s="81"/>
    </row>
    <row r="501" spans="1:11" s="4" customFormat="1" ht="15">
      <c r="A501" s="6" t="s">
        <v>16</v>
      </c>
      <c r="B501" s="20" t="s">
        <v>216</v>
      </c>
      <c r="C501" s="20" t="s">
        <v>11</v>
      </c>
      <c r="D501" s="48"/>
      <c r="E501" s="48"/>
      <c r="F501" s="43">
        <f t="shared" si="99"/>
        <v>2800</v>
      </c>
      <c r="G501" s="43">
        <f t="shared" si="99"/>
        <v>800</v>
      </c>
      <c r="H501" s="43">
        <f t="shared" si="99"/>
        <v>0</v>
      </c>
      <c r="I501" s="43">
        <f t="shared" si="99"/>
        <v>-2800</v>
      </c>
      <c r="J501" s="47">
        <f t="shared" si="90"/>
        <v>0</v>
      </c>
      <c r="K501" s="81"/>
    </row>
    <row r="502" spans="1:11" s="4" customFormat="1" ht="15">
      <c r="A502" s="8" t="s">
        <v>204</v>
      </c>
      <c r="B502" s="20" t="s">
        <v>216</v>
      </c>
      <c r="C502" s="20" t="s">
        <v>11</v>
      </c>
      <c r="D502" s="20" t="s">
        <v>10</v>
      </c>
      <c r="E502" s="48"/>
      <c r="F502" s="43">
        <f t="shared" si="99"/>
        <v>2800</v>
      </c>
      <c r="G502" s="43">
        <f t="shared" si="99"/>
        <v>800</v>
      </c>
      <c r="H502" s="43">
        <f t="shared" si="99"/>
        <v>0</v>
      </c>
      <c r="I502" s="43">
        <f t="shared" si="99"/>
        <v>-2800</v>
      </c>
      <c r="J502" s="47">
        <f t="shared" si="90"/>
        <v>0</v>
      </c>
      <c r="K502" s="81"/>
    </row>
    <row r="503" spans="1:11" s="4" customFormat="1" ht="15">
      <c r="A503" s="21" t="s">
        <v>13</v>
      </c>
      <c r="B503" s="23" t="s">
        <v>216</v>
      </c>
      <c r="C503" s="23" t="s">
        <v>11</v>
      </c>
      <c r="D503" s="23" t="s">
        <v>10</v>
      </c>
      <c r="E503" s="51">
        <v>240</v>
      </c>
      <c r="F503" s="11">
        <v>2800</v>
      </c>
      <c r="G503" s="11">
        <v>800</v>
      </c>
      <c r="H503" s="11">
        <v>0</v>
      </c>
      <c r="I503" s="11">
        <f>H503-F503</f>
        <v>-2800</v>
      </c>
      <c r="J503" s="47">
        <f t="shared" si="90"/>
        <v>0</v>
      </c>
      <c r="K503" s="82"/>
    </row>
    <row r="504" spans="1:11" s="4" customFormat="1" ht="21">
      <c r="A504" s="18" t="s">
        <v>238</v>
      </c>
      <c r="B504" s="24" t="s">
        <v>235</v>
      </c>
      <c r="C504" s="46"/>
      <c r="D504" s="46"/>
      <c r="E504" s="46"/>
      <c r="F504" s="47">
        <f aca="true" t="shared" si="100" ref="F504:I508">F505</f>
        <v>4600</v>
      </c>
      <c r="G504" s="47">
        <f t="shared" si="100"/>
        <v>600</v>
      </c>
      <c r="H504" s="47">
        <f t="shared" si="100"/>
        <v>0</v>
      </c>
      <c r="I504" s="47">
        <f t="shared" si="100"/>
        <v>-4600</v>
      </c>
      <c r="J504" s="47">
        <f t="shared" si="90"/>
        <v>0</v>
      </c>
      <c r="K504" s="80" t="s">
        <v>385</v>
      </c>
    </row>
    <row r="505" spans="1:11" s="4" customFormat="1" ht="15">
      <c r="A505" s="8" t="s">
        <v>239</v>
      </c>
      <c r="B505" s="20" t="s">
        <v>236</v>
      </c>
      <c r="C505" s="48"/>
      <c r="D505" s="48"/>
      <c r="E505" s="48"/>
      <c r="F505" s="43">
        <f t="shared" si="100"/>
        <v>4600</v>
      </c>
      <c r="G505" s="43">
        <f t="shared" si="100"/>
        <v>600</v>
      </c>
      <c r="H505" s="43">
        <f t="shared" si="100"/>
        <v>0</v>
      </c>
      <c r="I505" s="43">
        <f t="shared" si="100"/>
        <v>-4600</v>
      </c>
      <c r="J505" s="47">
        <f t="shared" si="90"/>
        <v>0</v>
      </c>
      <c r="K505" s="81"/>
    </row>
    <row r="506" spans="1:11" s="4" customFormat="1" ht="15">
      <c r="A506" s="26" t="s">
        <v>28</v>
      </c>
      <c r="B506" s="25" t="s">
        <v>237</v>
      </c>
      <c r="C506" s="49"/>
      <c r="D506" s="49"/>
      <c r="E506" s="49"/>
      <c r="F506" s="50">
        <f t="shared" si="100"/>
        <v>4600</v>
      </c>
      <c r="G506" s="50">
        <f t="shared" si="100"/>
        <v>600</v>
      </c>
      <c r="H506" s="50">
        <f t="shared" si="100"/>
        <v>0</v>
      </c>
      <c r="I506" s="50">
        <f t="shared" si="100"/>
        <v>-4600</v>
      </c>
      <c r="J506" s="47">
        <f t="shared" si="90"/>
        <v>0</v>
      </c>
      <c r="K506" s="81"/>
    </row>
    <row r="507" spans="1:11" s="4" customFormat="1" ht="15">
      <c r="A507" s="9" t="s">
        <v>224</v>
      </c>
      <c r="B507" s="20" t="s">
        <v>237</v>
      </c>
      <c r="C507" s="20" t="s">
        <v>223</v>
      </c>
      <c r="D507" s="48"/>
      <c r="E507" s="48"/>
      <c r="F507" s="43">
        <f t="shared" si="100"/>
        <v>4600</v>
      </c>
      <c r="G507" s="43">
        <f t="shared" si="100"/>
        <v>600</v>
      </c>
      <c r="H507" s="43">
        <f t="shared" si="100"/>
        <v>0</v>
      </c>
      <c r="I507" s="43">
        <f t="shared" si="100"/>
        <v>-4600</v>
      </c>
      <c r="J507" s="47">
        <f t="shared" si="90"/>
        <v>0</v>
      </c>
      <c r="K507" s="81"/>
    </row>
    <row r="508" spans="1:11" s="4" customFormat="1" ht="15">
      <c r="A508" s="9" t="s">
        <v>225</v>
      </c>
      <c r="B508" s="20" t="s">
        <v>237</v>
      </c>
      <c r="C508" s="20" t="s">
        <v>223</v>
      </c>
      <c r="D508" s="20" t="s">
        <v>7</v>
      </c>
      <c r="E508" s="48"/>
      <c r="F508" s="43">
        <f t="shared" si="100"/>
        <v>4600</v>
      </c>
      <c r="G508" s="43">
        <f t="shared" si="100"/>
        <v>600</v>
      </c>
      <c r="H508" s="43">
        <f t="shared" si="100"/>
        <v>0</v>
      </c>
      <c r="I508" s="43">
        <f t="shared" si="100"/>
        <v>-4600</v>
      </c>
      <c r="J508" s="47">
        <f t="shared" si="90"/>
        <v>0</v>
      </c>
      <c r="K508" s="81"/>
    </row>
    <row r="509" spans="1:11" s="4" customFormat="1" ht="15">
      <c r="A509" s="22" t="s">
        <v>14</v>
      </c>
      <c r="B509" s="23" t="s">
        <v>237</v>
      </c>
      <c r="C509" s="23" t="s">
        <v>223</v>
      </c>
      <c r="D509" s="23" t="s">
        <v>7</v>
      </c>
      <c r="E509" s="51">
        <v>610</v>
      </c>
      <c r="F509" s="13">
        <v>4600</v>
      </c>
      <c r="G509" s="13">
        <v>600</v>
      </c>
      <c r="H509" s="13">
        <v>0</v>
      </c>
      <c r="I509" s="11">
        <f>H509-F509</f>
        <v>-4600</v>
      </c>
      <c r="J509" s="47">
        <f t="shared" si="90"/>
        <v>0</v>
      </c>
      <c r="K509" s="82"/>
    </row>
    <row r="510" spans="1:11" s="4" customFormat="1" ht="21.75">
      <c r="A510" s="31" t="s">
        <v>246</v>
      </c>
      <c r="B510" s="28" t="s">
        <v>243</v>
      </c>
      <c r="C510" s="46"/>
      <c r="D510" s="46"/>
      <c r="E510" s="46"/>
      <c r="F510" s="47">
        <f aca="true" t="shared" si="101" ref="F510:I514">F511</f>
        <v>45900</v>
      </c>
      <c r="G510" s="47">
        <f t="shared" si="101"/>
        <v>900</v>
      </c>
      <c r="H510" s="47">
        <f t="shared" si="101"/>
        <v>0</v>
      </c>
      <c r="I510" s="47">
        <f t="shared" si="101"/>
        <v>-45900</v>
      </c>
      <c r="J510" s="47">
        <f t="shared" si="90"/>
        <v>0</v>
      </c>
      <c r="K510" s="80" t="s">
        <v>387</v>
      </c>
    </row>
    <row r="511" spans="1:11" s="4" customFormat="1" ht="63.75">
      <c r="A511" s="10" t="s">
        <v>247</v>
      </c>
      <c r="B511" s="27" t="s">
        <v>244</v>
      </c>
      <c r="C511" s="48"/>
      <c r="D511" s="48"/>
      <c r="E511" s="48"/>
      <c r="F511" s="43">
        <f t="shared" si="101"/>
        <v>45900</v>
      </c>
      <c r="G511" s="43">
        <f t="shared" si="101"/>
        <v>900</v>
      </c>
      <c r="H511" s="43">
        <f t="shared" si="101"/>
        <v>0</v>
      </c>
      <c r="I511" s="43">
        <f t="shared" si="101"/>
        <v>-45900</v>
      </c>
      <c r="J511" s="47">
        <f t="shared" si="90"/>
        <v>0</v>
      </c>
      <c r="K511" s="81"/>
    </row>
    <row r="512" spans="1:11" s="4" customFormat="1" ht="21.75">
      <c r="A512" s="32" t="s">
        <v>248</v>
      </c>
      <c r="B512" s="29" t="s">
        <v>245</v>
      </c>
      <c r="C512" s="49"/>
      <c r="D512" s="49"/>
      <c r="E512" s="49"/>
      <c r="F512" s="50">
        <f t="shared" si="101"/>
        <v>45900</v>
      </c>
      <c r="G512" s="50">
        <f t="shared" si="101"/>
        <v>900</v>
      </c>
      <c r="H512" s="50">
        <f t="shared" si="101"/>
        <v>0</v>
      </c>
      <c r="I512" s="50">
        <f t="shared" si="101"/>
        <v>-45900</v>
      </c>
      <c r="J512" s="47">
        <f t="shared" si="90"/>
        <v>0</v>
      </c>
      <c r="K512" s="81"/>
    </row>
    <row r="513" spans="1:11" s="4" customFormat="1" ht="15">
      <c r="A513" s="6" t="s">
        <v>241</v>
      </c>
      <c r="B513" s="27" t="s">
        <v>245</v>
      </c>
      <c r="C513" s="48">
        <v>10</v>
      </c>
      <c r="D513" s="48"/>
      <c r="E513" s="48"/>
      <c r="F513" s="43">
        <f t="shared" si="101"/>
        <v>45900</v>
      </c>
      <c r="G513" s="43">
        <f t="shared" si="101"/>
        <v>900</v>
      </c>
      <c r="H513" s="43">
        <f t="shared" si="101"/>
        <v>0</v>
      </c>
      <c r="I513" s="43">
        <f t="shared" si="101"/>
        <v>-45900</v>
      </c>
      <c r="J513" s="47">
        <f t="shared" si="90"/>
        <v>0</v>
      </c>
      <c r="K513" s="81"/>
    </row>
    <row r="514" spans="1:11" s="4" customFormat="1" ht="15">
      <c r="A514" s="6" t="s">
        <v>249</v>
      </c>
      <c r="B514" s="27" t="s">
        <v>245</v>
      </c>
      <c r="C514" s="48">
        <v>10</v>
      </c>
      <c r="D514" s="20" t="s">
        <v>32</v>
      </c>
      <c r="E514" s="48"/>
      <c r="F514" s="43">
        <f t="shared" si="101"/>
        <v>45900</v>
      </c>
      <c r="G514" s="43">
        <f t="shared" si="101"/>
        <v>900</v>
      </c>
      <c r="H514" s="43">
        <f t="shared" si="101"/>
        <v>0</v>
      </c>
      <c r="I514" s="43">
        <f t="shared" si="101"/>
        <v>-45900</v>
      </c>
      <c r="J514" s="47">
        <f t="shared" si="90"/>
        <v>0</v>
      </c>
      <c r="K514" s="81"/>
    </row>
    <row r="515" spans="1:11" s="4" customFormat="1" ht="15">
      <c r="A515" s="22" t="s">
        <v>140</v>
      </c>
      <c r="B515" s="30" t="s">
        <v>245</v>
      </c>
      <c r="C515" s="51">
        <v>10</v>
      </c>
      <c r="D515" s="23" t="s">
        <v>32</v>
      </c>
      <c r="E515" s="51">
        <v>320</v>
      </c>
      <c r="F515" s="13">
        <v>45900</v>
      </c>
      <c r="G515" s="13">
        <v>900</v>
      </c>
      <c r="H515" s="13">
        <v>0</v>
      </c>
      <c r="I515" s="11">
        <f>H515-F515</f>
        <v>-45900</v>
      </c>
      <c r="J515" s="47">
        <f t="shared" si="90"/>
        <v>0</v>
      </c>
      <c r="K515" s="82"/>
    </row>
    <row r="516" spans="1:11" s="4" customFormat="1" ht="21">
      <c r="A516" s="18" t="s">
        <v>275</v>
      </c>
      <c r="B516" s="41" t="s">
        <v>194</v>
      </c>
      <c r="C516" s="46"/>
      <c r="D516" s="46"/>
      <c r="E516" s="46"/>
      <c r="F516" s="47">
        <f>F517+F522+F527</f>
        <v>3250</v>
      </c>
      <c r="G516" s="47">
        <f>G517+G522+G527</f>
        <v>250</v>
      </c>
      <c r="H516" s="47">
        <f>H517+H522+H527</f>
        <v>0</v>
      </c>
      <c r="I516" s="47">
        <f>I517+I522+I527</f>
        <v>-3250</v>
      </c>
      <c r="J516" s="47">
        <f t="shared" si="90"/>
        <v>0</v>
      </c>
      <c r="K516" s="80" t="s">
        <v>385</v>
      </c>
    </row>
    <row r="517" spans="1:11" s="4" customFormat="1" ht="15">
      <c r="A517" s="8" t="s">
        <v>197</v>
      </c>
      <c r="B517" s="38" t="s">
        <v>195</v>
      </c>
      <c r="C517" s="48"/>
      <c r="D517" s="48"/>
      <c r="E517" s="48"/>
      <c r="F517" s="43">
        <f aca="true" t="shared" si="102" ref="F517:I520">F518</f>
        <v>250</v>
      </c>
      <c r="G517" s="43">
        <f t="shared" si="102"/>
        <v>50</v>
      </c>
      <c r="H517" s="43">
        <f t="shared" si="102"/>
        <v>0</v>
      </c>
      <c r="I517" s="43">
        <f t="shared" si="102"/>
        <v>-250</v>
      </c>
      <c r="J517" s="47">
        <f t="shared" si="90"/>
        <v>0</v>
      </c>
      <c r="K517" s="81"/>
    </row>
    <row r="518" spans="1:11" s="4" customFormat="1" ht="15">
      <c r="A518" s="12" t="s">
        <v>164</v>
      </c>
      <c r="B518" s="39" t="s">
        <v>196</v>
      </c>
      <c r="C518" s="49"/>
      <c r="D518" s="49"/>
      <c r="E518" s="49"/>
      <c r="F518" s="50">
        <f t="shared" si="102"/>
        <v>250</v>
      </c>
      <c r="G518" s="50">
        <f t="shared" si="102"/>
        <v>50</v>
      </c>
      <c r="H518" s="50">
        <f t="shared" si="102"/>
        <v>0</v>
      </c>
      <c r="I518" s="50">
        <f t="shared" si="102"/>
        <v>-250</v>
      </c>
      <c r="J518" s="47">
        <f aca="true" t="shared" si="103" ref="J518:J535">H518/F518*100</f>
        <v>0</v>
      </c>
      <c r="K518" s="81"/>
    </row>
    <row r="519" spans="1:11" s="4" customFormat="1" ht="15">
      <c r="A519" s="6" t="s">
        <v>16</v>
      </c>
      <c r="B519" s="38" t="s">
        <v>196</v>
      </c>
      <c r="C519" s="20" t="s">
        <v>11</v>
      </c>
      <c r="D519" s="48"/>
      <c r="E519" s="48"/>
      <c r="F519" s="43">
        <f t="shared" si="102"/>
        <v>250</v>
      </c>
      <c r="G519" s="43">
        <f t="shared" si="102"/>
        <v>50</v>
      </c>
      <c r="H519" s="43">
        <f t="shared" si="102"/>
        <v>0</v>
      </c>
      <c r="I519" s="43">
        <f t="shared" si="102"/>
        <v>-250</v>
      </c>
      <c r="J519" s="47">
        <f t="shared" si="103"/>
        <v>0</v>
      </c>
      <c r="K519" s="81"/>
    </row>
    <row r="520" spans="1:11" s="4" customFormat="1" ht="15">
      <c r="A520" s="9" t="s">
        <v>165</v>
      </c>
      <c r="B520" s="38" t="s">
        <v>196</v>
      </c>
      <c r="C520" s="20" t="s">
        <v>11</v>
      </c>
      <c r="D520" s="20" t="s">
        <v>11</v>
      </c>
      <c r="E520" s="48"/>
      <c r="F520" s="43">
        <f t="shared" si="102"/>
        <v>250</v>
      </c>
      <c r="G520" s="43">
        <f t="shared" si="102"/>
        <v>50</v>
      </c>
      <c r="H520" s="43">
        <f t="shared" si="102"/>
        <v>0</v>
      </c>
      <c r="I520" s="43">
        <f t="shared" si="102"/>
        <v>-250</v>
      </c>
      <c r="J520" s="47">
        <f t="shared" si="103"/>
        <v>0</v>
      </c>
      <c r="K520" s="81"/>
    </row>
    <row r="521" spans="1:11" s="4" customFormat="1" ht="15">
      <c r="A521" s="22" t="s">
        <v>14</v>
      </c>
      <c r="B521" s="40" t="s">
        <v>196</v>
      </c>
      <c r="C521" s="23" t="s">
        <v>11</v>
      </c>
      <c r="D521" s="23" t="s">
        <v>11</v>
      </c>
      <c r="E521" s="51">
        <v>610</v>
      </c>
      <c r="F521" s="11">
        <v>250</v>
      </c>
      <c r="G521" s="11">
        <v>50</v>
      </c>
      <c r="H521" s="11">
        <v>0</v>
      </c>
      <c r="I521" s="11">
        <f>H521-F521</f>
        <v>-250</v>
      </c>
      <c r="J521" s="47">
        <f t="shared" si="103"/>
        <v>0</v>
      </c>
      <c r="K521" s="81"/>
    </row>
    <row r="522" spans="1:11" s="4" customFormat="1" ht="15">
      <c r="A522" s="8" t="s">
        <v>200</v>
      </c>
      <c r="B522" s="38" t="s">
        <v>198</v>
      </c>
      <c r="C522" s="48"/>
      <c r="D522" s="48"/>
      <c r="E522" s="48"/>
      <c r="F522" s="43">
        <f aca="true" t="shared" si="104" ref="F522:I525">F523</f>
        <v>500</v>
      </c>
      <c r="G522" s="43">
        <f t="shared" si="104"/>
        <v>100</v>
      </c>
      <c r="H522" s="43">
        <f t="shared" si="104"/>
        <v>0</v>
      </c>
      <c r="I522" s="43">
        <f t="shared" si="104"/>
        <v>-500</v>
      </c>
      <c r="J522" s="47">
        <f t="shared" si="103"/>
        <v>0</v>
      </c>
      <c r="K522" s="81"/>
    </row>
    <row r="523" spans="1:11" s="4" customFormat="1" ht="15">
      <c r="A523" s="12" t="s">
        <v>164</v>
      </c>
      <c r="B523" s="39" t="s">
        <v>199</v>
      </c>
      <c r="C523" s="49"/>
      <c r="D523" s="49"/>
      <c r="E523" s="49"/>
      <c r="F523" s="50">
        <f t="shared" si="104"/>
        <v>500</v>
      </c>
      <c r="G523" s="50">
        <f t="shared" si="104"/>
        <v>100</v>
      </c>
      <c r="H523" s="50">
        <f t="shared" si="104"/>
        <v>0</v>
      </c>
      <c r="I523" s="50">
        <f t="shared" si="104"/>
        <v>-500</v>
      </c>
      <c r="J523" s="47">
        <f t="shared" si="103"/>
        <v>0</v>
      </c>
      <c r="K523" s="81"/>
    </row>
    <row r="524" spans="1:11" s="4" customFormat="1" ht="15">
      <c r="A524" s="6" t="s">
        <v>16</v>
      </c>
      <c r="B524" s="38" t="s">
        <v>199</v>
      </c>
      <c r="C524" s="20" t="s">
        <v>11</v>
      </c>
      <c r="D524" s="48"/>
      <c r="E524" s="48"/>
      <c r="F524" s="43">
        <f t="shared" si="104"/>
        <v>500</v>
      </c>
      <c r="G524" s="43">
        <f t="shared" si="104"/>
        <v>100</v>
      </c>
      <c r="H524" s="43">
        <f t="shared" si="104"/>
        <v>0</v>
      </c>
      <c r="I524" s="43">
        <f t="shared" si="104"/>
        <v>-500</v>
      </c>
      <c r="J524" s="47">
        <f t="shared" si="103"/>
        <v>0</v>
      </c>
      <c r="K524" s="81"/>
    </row>
    <row r="525" spans="1:11" s="4" customFormat="1" ht="15">
      <c r="A525" s="9" t="s">
        <v>165</v>
      </c>
      <c r="B525" s="38" t="s">
        <v>199</v>
      </c>
      <c r="C525" s="20" t="s">
        <v>11</v>
      </c>
      <c r="D525" s="20" t="s">
        <v>11</v>
      </c>
      <c r="E525" s="48"/>
      <c r="F525" s="43">
        <f t="shared" si="104"/>
        <v>500</v>
      </c>
      <c r="G525" s="43">
        <f t="shared" si="104"/>
        <v>100</v>
      </c>
      <c r="H525" s="43">
        <f t="shared" si="104"/>
        <v>0</v>
      </c>
      <c r="I525" s="43">
        <f t="shared" si="104"/>
        <v>-500</v>
      </c>
      <c r="J525" s="47">
        <f t="shared" si="103"/>
        <v>0</v>
      </c>
      <c r="K525" s="81"/>
    </row>
    <row r="526" spans="1:11" s="4" customFormat="1" ht="15">
      <c r="A526" s="22" t="s">
        <v>14</v>
      </c>
      <c r="B526" s="40" t="s">
        <v>199</v>
      </c>
      <c r="C526" s="23" t="s">
        <v>11</v>
      </c>
      <c r="D526" s="23" t="s">
        <v>11</v>
      </c>
      <c r="E526" s="51">
        <v>610</v>
      </c>
      <c r="F526" s="11">
        <v>500</v>
      </c>
      <c r="G526" s="11">
        <v>100</v>
      </c>
      <c r="H526" s="11">
        <v>0</v>
      </c>
      <c r="I526" s="11">
        <f>H526-F526</f>
        <v>-500</v>
      </c>
      <c r="J526" s="47">
        <f t="shared" si="103"/>
        <v>0</v>
      </c>
      <c r="K526" s="81"/>
    </row>
    <row r="527" spans="1:11" s="4" customFormat="1" ht="21">
      <c r="A527" s="8" t="s">
        <v>203</v>
      </c>
      <c r="B527" s="38" t="s">
        <v>201</v>
      </c>
      <c r="C527" s="48"/>
      <c r="D527" s="48"/>
      <c r="E527" s="48"/>
      <c r="F527" s="43">
        <f aca="true" t="shared" si="105" ref="F527:I530">F528</f>
        <v>2500</v>
      </c>
      <c r="G527" s="43">
        <f t="shared" si="105"/>
        <v>100</v>
      </c>
      <c r="H527" s="43">
        <f t="shared" si="105"/>
        <v>0</v>
      </c>
      <c r="I527" s="43">
        <f t="shared" si="105"/>
        <v>-2500</v>
      </c>
      <c r="J527" s="47">
        <f t="shared" si="103"/>
        <v>0</v>
      </c>
      <c r="K527" s="81"/>
    </row>
    <row r="528" spans="1:11" s="4" customFormat="1" ht="15">
      <c r="A528" s="12" t="s">
        <v>164</v>
      </c>
      <c r="B528" s="39" t="s">
        <v>202</v>
      </c>
      <c r="C528" s="49"/>
      <c r="D528" s="49"/>
      <c r="E528" s="49"/>
      <c r="F528" s="50">
        <f t="shared" si="105"/>
        <v>2500</v>
      </c>
      <c r="G528" s="50">
        <f t="shared" si="105"/>
        <v>100</v>
      </c>
      <c r="H528" s="50">
        <f t="shared" si="105"/>
        <v>0</v>
      </c>
      <c r="I528" s="50">
        <f t="shared" si="105"/>
        <v>-2500</v>
      </c>
      <c r="J528" s="47">
        <f t="shared" si="103"/>
        <v>0</v>
      </c>
      <c r="K528" s="81"/>
    </row>
    <row r="529" spans="1:11" s="4" customFormat="1" ht="15">
      <c r="A529" s="6" t="s">
        <v>16</v>
      </c>
      <c r="B529" s="38" t="s">
        <v>202</v>
      </c>
      <c r="C529" s="20" t="s">
        <v>11</v>
      </c>
      <c r="D529" s="48"/>
      <c r="E529" s="48"/>
      <c r="F529" s="43">
        <f t="shared" si="105"/>
        <v>2500</v>
      </c>
      <c r="G529" s="43">
        <f t="shared" si="105"/>
        <v>100</v>
      </c>
      <c r="H529" s="43">
        <f t="shared" si="105"/>
        <v>0</v>
      </c>
      <c r="I529" s="43">
        <f t="shared" si="105"/>
        <v>-2500</v>
      </c>
      <c r="J529" s="47">
        <f t="shared" si="103"/>
        <v>0</v>
      </c>
      <c r="K529" s="81"/>
    </row>
    <row r="530" spans="1:11" s="4" customFormat="1" ht="15">
      <c r="A530" s="9" t="s">
        <v>165</v>
      </c>
      <c r="B530" s="38" t="s">
        <v>202</v>
      </c>
      <c r="C530" s="20" t="s">
        <v>11</v>
      </c>
      <c r="D530" s="20" t="s">
        <v>11</v>
      </c>
      <c r="E530" s="48"/>
      <c r="F530" s="43">
        <f t="shared" si="105"/>
        <v>2500</v>
      </c>
      <c r="G530" s="43">
        <f t="shared" si="105"/>
        <v>100</v>
      </c>
      <c r="H530" s="43">
        <f t="shared" si="105"/>
        <v>0</v>
      </c>
      <c r="I530" s="43">
        <f t="shared" si="105"/>
        <v>-2500</v>
      </c>
      <c r="J530" s="47">
        <f t="shared" si="103"/>
        <v>0</v>
      </c>
      <c r="K530" s="81"/>
    </row>
    <row r="531" spans="1:11" s="4" customFormat="1" ht="15">
      <c r="A531" s="22" t="s">
        <v>14</v>
      </c>
      <c r="B531" s="40" t="s">
        <v>202</v>
      </c>
      <c r="C531" s="23" t="s">
        <v>11</v>
      </c>
      <c r="D531" s="23" t="s">
        <v>11</v>
      </c>
      <c r="E531" s="51">
        <v>610</v>
      </c>
      <c r="F531" s="11">
        <v>2500</v>
      </c>
      <c r="G531" s="11">
        <v>100</v>
      </c>
      <c r="H531" s="11">
        <v>0</v>
      </c>
      <c r="I531" s="11">
        <f>H531-F531</f>
        <v>-2500</v>
      </c>
      <c r="J531" s="47">
        <f t="shared" si="103"/>
        <v>0</v>
      </c>
      <c r="K531" s="82"/>
    </row>
    <row r="532" spans="1:11" ht="15">
      <c r="A532" s="6" t="s">
        <v>352</v>
      </c>
      <c r="B532" s="48"/>
      <c r="C532" s="48"/>
      <c r="D532" s="48"/>
      <c r="E532" s="48"/>
      <c r="F532" s="52">
        <f>F5+F169+F266+F276+F323+F329+F335+F341+F355+F396+F407+F430+F446+F452+F458++F488+F494+F504+F510+F516</f>
        <v>82078850</v>
      </c>
      <c r="G532" s="52">
        <f>G5+G169+G266+G276+G323+G329+G335+G341+G355+G396+G407+G430+G446+G452+G458++G488+G494+G504+G510+G516</f>
        <v>86229360.76</v>
      </c>
      <c r="H532" s="52">
        <f>H5+H169+H266+H276+H323+H329+H335+H341+H355+H396+H407+H430+H446+H452+H458++H488+H494+H504+H510+H516</f>
        <v>80296112.27</v>
      </c>
      <c r="I532" s="52">
        <f>I5+I169+I266+I276+I323+I329+I335+I341+I355+I396+I407+I430+I446+I452+I458++I488+I494+I504+I510+I516</f>
        <v>-1782737.7299999997</v>
      </c>
      <c r="J532" s="47">
        <f t="shared" si="103"/>
        <v>97.82801814352905</v>
      </c>
      <c r="K532" s="75"/>
    </row>
    <row r="533" spans="1:11" ht="15">
      <c r="A533" s="53"/>
      <c r="B533" s="53" t="s">
        <v>388</v>
      </c>
      <c r="C533" s="53"/>
      <c r="D533" s="53"/>
      <c r="E533" s="60"/>
      <c r="F533" s="54">
        <f>F8+F12+F78+F82+F88+F97+F102+F106+F110+F114+F120+F165+F207+F212+F258+F283+F319+F343+F357+F375+F384+F421+F470+F496+F128</f>
        <v>41399600</v>
      </c>
      <c r="G533" s="54">
        <f>G8+G12+G78+G82+G88+G97+G102+G106+G110+G114+G120+G165+G207+G212+G258+G283+G319+G343+G357+G375+G384+G421+G470+G496+G128</f>
        <v>40850438.61</v>
      </c>
      <c r="H533" s="54">
        <f>H8+H12+H78+H82+H88+H97+H102+H106+H110+H114+H120+H165+H207+H212+H258+H283+H319+H343+H357+H375+H384+H421+H470+H496+H128</f>
        <v>40846506.22</v>
      </c>
      <c r="I533" s="54">
        <f>I8+I12+I78+I82+I88+I97+I102+I106+I110+I114+I120+I165+I207+I212+I258+I283+I319+I343+I357+I375+I384+I421+I470+I496+I128</f>
        <v>-553093.78</v>
      </c>
      <c r="J533" s="76">
        <f t="shared" si="103"/>
        <v>98.66401177789157</v>
      </c>
      <c r="K533" s="77"/>
    </row>
    <row r="534" spans="1:11" ht="15">
      <c r="A534" s="53"/>
      <c r="B534" s="53" t="s">
        <v>389</v>
      </c>
      <c r="C534" s="53"/>
      <c r="D534" s="53"/>
      <c r="E534" s="60"/>
      <c r="F534" s="54">
        <f>F157+F186+F199+F203+F409+F74</f>
        <v>46400</v>
      </c>
      <c r="G534" s="54">
        <f>G157+G186+G199+G203+G409+G74</f>
        <v>683900</v>
      </c>
      <c r="H534" s="54">
        <f>H157+H186+H199+H203+H409+H74</f>
        <v>683900</v>
      </c>
      <c r="I534" s="54">
        <f>I157+I186+I199+I203+I409+I74</f>
        <v>637500</v>
      </c>
      <c r="J534" s="76">
        <f t="shared" si="103"/>
        <v>1473.9224137931035</v>
      </c>
      <c r="K534" s="77"/>
    </row>
    <row r="535" spans="1:11" ht="15">
      <c r="A535" s="53"/>
      <c r="B535" s="53" t="s">
        <v>390</v>
      </c>
      <c r="C535" s="53"/>
      <c r="D535" s="53"/>
      <c r="E535" s="60"/>
      <c r="F535" s="54">
        <f>F18+F24+F34+F40+F46+F50+F54+F66+F70+F132+F136+F142+F151+F161+F172+F178+F182+F195+F220+F225+F229+F239+F245+F249+F254+F268+F272+F279+F287+F291+F296+F300+F309+F315+F325+F331+F337+F347+F351+F361+F365+F370+F379+F388+F392+F398+F403+F417+F432+F442+F448+F454+F461+F465+F474+F478+F484+F490+F500+F506+F512+F516+F29+F58+F62+F190+F304+F413+F426+F437</f>
        <v>40632850</v>
      </c>
      <c r="G535" s="54">
        <f>G18+G24+G34+G40+G46+G50+G54+G66+G70+G132+G136+G142+G151+G161+G172+G178+G182+G195+G220+G225+G229+G239+G245+G249+G254+G268+G272+G279+G287+G291+G296+G300+G309+G315+G325+G331+G337+G347+G351+G361+G365+G370+G379+G388+G392+G398+G403+G417+G432+G442+G448+G454+G461+G465+G474+G478+G484+G490+G500+G506+G512+G516+G29+G58+G62+G190+G304+G413+G426+G437</f>
        <v>44695022.15</v>
      </c>
      <c r="H535" s="54">
        <f>H18+H24+H34+H40+H46+H50+H54+H66+H70+H132+H136+H142+H151+H161+H172+H178+H182+H195+H220+H225+H229+H239+H245+H249+H254+H268+H272+H279+H287+H291+H296+H300+H309+H315+H325+H331+H337+H347+H351+H361+H365+H370+H379+H388+H392+H398+H403+H417+H432+H442+H448+H454+H461+H465+H474+H478+H484+H490+H500+H506+H512+H516+H29+H58+H62+H190+H304+H413+H426+H437</f>
        <v>38765706.05</v>
      </c>
      <c r="I535" s="54">
        <f>I18+I24+I34+I40+I46+I50+I54+I66+I70+I132+I136+I142+I151+I161+I172+I178+I182+I195+I220+I225+I229+I239+I245+I249+I254+I268+I272+I279+I287+I291+I296+I300+I309+I315+I325+I331+I337+I347+I351+I361+I365+I370+I379+I388+I392+I398+I403+I417+I432+I442+I448+I454+I461+I465+I474+I478+I484+I490+I500+I506+I512+I516+I29+I58+I62+I190+I304+I413+I426+I437</f>
        <v>-1867143.95</v>
      </c>
      <c r="J535" s="76">
        <f t="shared" si="103"/>
        <v>95.40484127990037</v>
      </c>
      <c r="K535" s="77"/>
    </row>
    <row r="536" spans="6:10" ht="15">
      <c r="F536" s="55">
        <f>F532-F533-F534-F535</f>
        <v>0</v>
      </c>
      <c r="G536" s="55">
        <f>G532-G533-G534-G535</f>
        <v>0</v>
      </c>
      <c r="H536" s="55">
        <f>H532-H533-H534-H535</f>
        <v>0</v>
      </c>
      <c r="I536" s="55">
        <f>I532-I533-I534-I535</f>
        <v>0</v>
      </c>
      <c r="J536" s="55"/>
    </row>
    <row r="537" spans="1:10" ht="15">
      <c r="A537" t="s">
        <v>345</v>
      </c>
      <c r="F537" s="78" t="s">
        <v>282</v>
      </c>
      <c r="G537" s="78"/>
      <c r="H537" s="78"/>
      <c r="I537" s="78"/>
      <c r="J537" s="78"/>
    </row>
  </sheetData>
  <sheetProtection/>
  <mergeCells count="22">
    <mergeCell ref="K458:K487"/>
    <mergeCell ref="K488:K493"/>
    <mergeCell ref="K494:K503"/>
    <mergeCell ref="K504:K509"/>
    <mergeCell ref="K510:K515"/>
    <mergeCell ref="K516:K531"/>
    <mergeCell ref="K355:K395"/>
    <mergeCell ref="K396:K406"/>
    <mergeCell ref="K407:K429"/>
    <mergeCell ref="K430:K445"/>
    <mergeCell ref="K446:K451"/>
    <mergeCell ref="K452:K457"/>
    <mergeCell ref="F537:J537"/>
    <mergeCell ref="A2:F2"/>
    <mergeCell ref="K5:K168"/>
    <mergeCell ref="K169:K265"/>
    <mergeCell ref="K266:K275"/>
    <mergeCell ref="K276:K322"/>
    <mergeCell ref="K323:K328"/>
    <mergeCell ref="K329:K334"/>
    <mergeCell ref="K335:K340"/>
    <mergeCell ref="K341:K354"/>
  </mergeCells>
  <printOptions/>
  <pageMargins left="0.5118110236220472" right="0.11811023622047245" top="0.35433070866141736" bottom="0.35433070866141736" header="0" footer="0"/>
  <pageSetup fitToHeight="0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2017-02-16T07:41:57Z</cp:lastPrinted>
  <dcterms:created xsi:type="dcterms:W3CDTF">2013-02-14T19:06:47Z</dcterms:created>
  <dcterms:modified xsi:type="dcterms:W3CDTF">2017-02-16T07:42:01Z</dcterms:modified>
  <cp:category/>
  <cp:version/>
  <cp:contentType/>
  <cp:contentStatus/>
</cp:coreProperties>
</file>