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95" windowWidth="14235" windowHeight="8190" tabRatio="805" activeTab="0"/>
  </bookViews>
  <sheets>
    <sheet name="2023( проект)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<sst xmlns="http://schemas.openxmlformats.org/spreadsheetml/2006/main" count="85" uniqueCount="84">
  <si>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>Наименование доходов</t>
  </si>
  <si>
    <t>Безвозмездные поступления</t>
  </si>
  <si>
    <t>Дотации от других бюджетов бюджетной системы Российской Федерации</t>
  </si>
  <si>
    <t>Субсидии бюджетам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</si>
  <si>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</si>
  <si>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</si>
  <si>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</si>
  <si>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Налоги на совокупный доход</t>
  </si>
  <si>
    <t>Государственная пошлина</t>
  </si>
  <si>
    <t xml:space="preserve">Доходы от продажи материальных и нематериальных активов </t>
  </si>
  <si>
    <t>Штрафы, санкции, возмещения ущерба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</si>
  <si>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</si>
  <si>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</si>
  <si>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Налоговые и неналоговые доходы</t>
  </si>
  <si>
    <t>1 08 00000 00 0000 000</t>
  </si>
  <si>
    <t>1 16 00000 00 0000 000</t>
  </si>
  <si>
    <t>1 14 02000 00 0000 000</t>
  </si>
  <si>
    <t>1 12 01000 01 0000 120</t>
  </si>
  <si>
    <t>1 12 00000 00 0000 000</t>
  </si>
  <si>
    <t>1 11 05000 00 0000 120</t>
  </si>
  <si>
    <t>1 01 02000 01 0000 110</t>
  </si>
  <si>
    <t xml:space="preserve"> 1 05 00000 00 0000 110</t>
  </si>
  <si>
    <t>1 05 02000 02 0000 110</t>
  </si>
  <si>
    <t xml:space="preserve"> 1 08 03000 01 0000 110</t>
  </si>
  <si>
    <t>1 11 00000 00 0000 000</t>
  </si>
  <si>
    <t>1 14 00000 00 0000 000</t>
  </si>
  <si>
    <t>1 14 06000 00 0000 430</t>
  </si>
  <si>
    <t>1 01 00000 00 0000 000</t>
  </si>
  <si>
    <t>Безвозмездные поступления от других бюджетов бюджетной системы Российской Федерации</t>
  </si>
  <si>
    <t>2 00 00000 00 0000 000</t>
  </si>
  <si>
    <t>2 02 00000 00 0000 000</t>
  </si>
  <si>
    <t>1 03 00000 00 0000 000</t>
  </si>
  <si>
    <t>1 03 02000 01 0000 110</t>
  </si>
  <si>
    <t>1 11 09000 00 0000 120</t>
  </si>
  <si>
    <t>2 02 20000 00 0000 151</t>
  </si>
  <si>
    <t>2 02 10000 00 0000 151</t>
  </si>
  <si>
    <t>рублей</t>
  </si>
  <si>
    <t xml:space="preserve"> 1 05 01000 00 0000 110</t>
  </si>
  <si>
    <t>1 05 03000 01 0000 110</t>
  </si>
  <si>
    <t xml:space="preserve">Акцизы по подакцизным товарам (продукции), производимым на территории Российской Федерации
</t>
  </si>
  <si>
    <t>Налоги на товары (работы, услуги), реализуемые на территории Российской Федерации</t>
  </si>
  <si>
    <t xml:space="preserve">Налог, взимаемый в связи с применением упрощенной системы налогообложения
</t>
  </si>
  <si>
    <t xml:space="preserve">Единый сельскохозяйственный налог
</t>
  </si>
  <si>
    <t xml:space="preserve">Государственная пошлина по делам, рассматриваемым в судах общей юрисдикции, мировыми судьями
</t>
  </si>
  <si>
    <t>Доходы от использования имущества, находящегося в государственной и 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</si>
  <si>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</si>
  <si>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</si>
  <si>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Плата за негативное воздействие на окружающую среду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</si>
  <si>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</si>
  <si>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</si>
  <si>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Код бюджетной классификации (без указания кода главного администратора доходов бюджета</t>
  </si>
  <si>
    <t>Итого налоговые доходы</t>
  </si>
  <si>
    <t xml:space="preserve"> 1 09 07000 00 0000 110</t>
  </si>
  <si>
    <t xml:space="preserve"> 1 09 00000 00 0000 000</t>
  </si>
  <si>
    <t>Прочие налоги и сборы (по отмененным местным налогам и сборам)</t>
  </si>
  <si>
    <t>Задолженность и перерасчеты  по отмененным налогам,  сборам и иным обязательным платежам</t>
  </si>
  <si>
    <t>ВСЕГО ДОХОДОВ</t>
  </si>
  <si>
    <t>Налог, взимаемый в связи с применением патентной системы налогообложения</t>
  </si>
  <si>
    <t>1 05 04000 02 0000 110</t>
  </si>
  <si>
    <t>Итого неналоговые доходы</t>
  </si>
  <si>
    <t>2 02 30000 00 0000 151</t>
  </si>
  <si>
    <t>2 02 40000 00 0000 151</t>
  </si>
  <si>
    <t>Возврат остатков</t>
  </si>
  <si>
    <t>2 19 00000 00 0000 151</t>
  </si>
  <si>
    <t>Проект бюджета 2023 года</t>
  </si>
  <si>
    <t>1 16 01000 00 0000 140</t>
  </si>
  <si>
    <t>1 16 10000 00 0000 140</t>
  </si>
  <si>
    <t>1 16 11000 00 0000 140</t>
  </si>
  <si>
    <t>Административные штрафы, установленные Кодексом Российской Федерации об административных правонарушениях</t>
  </si>
  <si>
    <t>Платежи, уплачиваемые в целях возмещения вреда</t>
  </si>
  <si>
    <t>Платежи в целях возмещения причиненного ущерба (убытков)</t>
  </si>
  <si>
    <t>Проект бюджета 2024 года</t>
  </si>
  <si>
    <t>в % к 2023 году</t>
  </si>
  <si>
    <t>Доходы бюджета  муниципального района на 2023-2025 годы в сравнении с 2021 годом и ожидаемым исполнением за 2022 год</t>
  </si>
  <si>
    <t>Исполнение 2021 год</t>
  </si>
  <si>
    <t>Ожидаемое исполнение 2022 года</t>
  </si>
  <si>
    <t>в %к ожид. исполн 2022 года</t>
  </si>
  <si>
    <t>Проект бюджета 2025 года</t>
  </si>
  <si>
    <t>в % к 2024 году</t>
  </si>
  <si>
    <t>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</si>
  <si>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</si>
  <si>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ПРОЧИЕ БЕЗВОЗМЕЗДНЫЕ ПОСТУПЛЕНИЯ</t>
  </si>
  <si>
    <t>2 07 00000 00 0000 151</t>
  </si>
  <si>
    <t>1 17 00000 00 0000 000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</si>
</sst>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  <numFmt numFmtId="178" formatCode="#,##0.0_р_."/>
    <numFmt numFmtId="179" formatCode="#,##0_р_."/>
    <numFmt numFmtId="180" formatCode="#,##0.00&quot;р.&quot;"/>
  </numFmts>
  <fonts count="52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8"/>
      <color indexed="8"/>
      <name val="Times New Roman"/>
      <family val="1"/>
    </font>
    <font>
      <sz val="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53" applyNumberFormat="1" applyFont="1" applyFill="1" applyBorder="1" applyAlignment="1" applyProtection="1">
      <alignment horizontal="left" vertical="top" wrapText="1"/>
      <protection/>
    </xf>
    <xf numFmtId="0" fontId="2" fillId="0" borderId="10" xfId="53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11" xfId="53" applyNumberFormat="1" applyFont="1" applyFill="1" applyBorder="1" applyAlignment="1" applyProtection="1">
      <alignment horizontal="left" vertical="top" wrapText="1"/>
      <protection/>
    </xf>
    <xf numFmtId="177" fontId="6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1" fontId="7" fillId="0" borderId="11" xfId="0" applyNumberFormat="1" applyFont="1" applyFill="1" applyBorder="1" applyAlignment="1">
      <alignment horizontal="right" wrapText="1"/>
    </xf>
    <xf numFmtId="172" fontId="2" fillId="0" borderId="11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top" wrapText="1"/>
    </xf>
    <xf numFmtId="1" fontId="8" fillId="0" borderId="11" xfId="0" applyNumberFormat="1" applyFont="1" applyFill="1" applyBorder="1" applyAlignment="1">
      <alignment horizontal="right"/>
    </xf>
    <xf numFmtId="177" fontId="9" fillId="0" borderId="11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" fontId="11" fillId="0" borderId="11" xfId="0" applyNumberFormat="1" applyFont="1" applyFill="1" applyBorder="1" applyAlignment="1">
      <alignment horizontal="right" wrapText="1"/>
    </xf>
    <xf numFmtId="0" fontId="8" fillId="0" borderId="10" xfId="53" applyNumberFormat="1" applyFont="1" applyFill="1" applyBorder="1" applyAlignment="1" applyProtection="1">
      <alignment horizontal="left" vertical="top" wrapText="1"/>
      <protection/>
    </xf>
    <xf numFmtId="177" fontId="6" fillId="6" borderId="11" xfId="0" applyNumberFormat="1" applyFont="1" applyFill="1" applyBorder="1" applyAlignment="1">
      <alignment horizontal="right"/>
    </xf>
    <xf numFmtId="177" fontId="9" fillId="6" borderId="11" xfId="0" applyNumberFormat="1" applyFont="1" applyFill="1" applyBorder="1" applyAlignment="1">
      <alignment horizontal="right"/>
    </xf>
    <xf numFmtId="4" fontId="6" fillId="6" borderId="11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justify" wrapText="1"/>
    </xf>
    <xf numFmtId="0" fontId="12" fillId="0" borderId="11" xfId="0" applyFont="1" applyFill="1" applyBorder="1" applyAlignment="1">
      <alignment horizontal="center" wrapText="1"/>
    </xf>
    <xf numFmtId="0" fontId="12" fillId="6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" fontId="9" fillId="6" borderId="1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5" zoomScaleNormal="75" zoomScalePageLayoutView="0" workbookViewId="0" topLeftCell="A1">
      <selection activeCell="L29" sqref="L29"/>
    </sheetView>
  </sheetViews>
  <sheetFormatPr defaultColWidth="9.00390625" defaultRowHeight="12.75"/>
  <cols>
    <col min="1" max="1" width="59.625" style="13" customWidth="1"/>
    <col min="2" max="2" width="19.25390625" style="4" customWidth="1"/>
    <col min="3" max="4" width="15.125" style="2" customWidth="1"/>
    <col min="5" max="5" width="14.625" style="4" customWidth="1"/>
    <col min="6" max="6" width="11.625" style="4" customWidth="1"/>
    <col min="7" max="7" width="14.00390625" style="4" customWidth="1"/>
    <col min="8" max="8" width="12.25390625" style="4" customWidth="1"/>
    <col min="9" max="9" width="14.00390625" style="4" customWidth="1"/>
    <col min="10" max="10" width="12.00390625" style="4" customWidth="1"/>
  </cols>
  <sheetData>
    <row r="1" spans="1:10" ht="17.25" customHeight="1">
      <c r="A1" s="41" t="s">
        <v>73</v>
      </c>
      <c r="B1" s="41"/>
      <c r="C1" s="41"/>
      <c r="D1" s="41"/>
      <c r="E1" s="41"/>
      <c r="F1" s="41"/>
      <c r="G1" s="41"/>
      <c r="H1" s="41"/>
      <c r="I1" s="41"/>
      <c r="J1" s="41"/>
    </row>
    <row r="2" spans="2:10" ht="13.5" customHeight="1" thickBot="1">
      <c r="B2" s="15"/>
      <c r="C2" s="9"/>
      <c r="D2" s="9"/>
      <c r="E2" s="3"/>
      <c r="F2" s="3"/>
      <c r="G2" s="3"/>
      <c r="H2" s="3"/>
      <c r="I2" s="3"/>
      <c r="J2" s="3" t="s">
        <v>36</v>
      </c>
    </row>
    <row r="3" spans="1:10" s="34" customFormat="1" ht="47.25" customHeight="1">
      <c r="A3" s="39" t="s">
        <v>0</v>
      </c>
      <c r="B3" s="40" t="s">
        <v>50</v>
      </c>
      <c r="C3" s="32" t="s">
        <v>74</v>
      </c>
      <c r="D3" s="32" t="s">
        <v>75</v>
      </c>
      <c r="E3" s="33" t="s">
        <v>64</v>
      </c>
      <c r="F3" s="32" t="s">
        <v>76</v>
      </c>
      <c r="G3" s="33" t="s">
        <v>71</v>
      </c>
      <c r="H3" s="32" t="s">
        <v>72</v>
      </c>
      <c r="I3" s="33" t="s">
        <v>77</v>
      </c>
      <c r="J3" s="32" t="s">
        <v>78</v>
      </c>
    </row>
    <row r="4" spans="1:10" s="8" customFormat="1" ht="8.25">
      <c r="A4" s="28">
        <v>1</v>
      </c>
      <c r="B4" s="29">
        <v>2</v>
      </c>
      <c r="C4" s="30">
        <v>3</v>
      </c>
      <c r="D4" s="30">
        <v>4</v>
      </c>
      <c r="E4" s="31">
        <v>5</v>
      </c>
      <c r="F4" s="30">
        <v>6</v>
      </c>
      <c r="G4" s="31">
        <v>7</v>
      </c>
      <c r="H4" s="30">
        <v>8</v>
      </c>
      <c r="I4" s="31">
        <v>9</v>
      </c>
      <c r="J4" s="30">
        <v>10</v>
      </c>
    </row>
    <row r="5" spans="1:10" s="1" customFormat="1" ht="12.75">
      <c r="A5" s="5" t="s">
        <v>6</v>
      </c>
      <c r="B5" s="18" t="s">
        <v>27</v>
      </c>
      <c r="C5" s="11">
        <f>C6</f>
        <v>26039618.23</v>
      </c>
      <c r="D5" s="11">
        <f aca="true" t="shared" si="0" ref="D5:I5">D6</f>
        <v>25100000</v>
      </c>
      <c r="E5" s="25">
        <f t="shared" si="0"/>
        <v>27072430</v>
      </c>
      <c r="F5" s="11">
        <f>E5/D5*100</f>
        <v>107.85828685258964</v>
      </c>
      <c r="G5" s="25">
        <f t="shared" si="0"/>
        <v>28126980</v>
      </c>
      <c r="H5" s="11">
        <f>G5/E5*100</f>
        <v>103.8952912612573</v>
      </c>
      <c r="I5" s="25">
        <f t="shared" si="0"/>
        <v>29056090</v>
      </c>
      <c r="J5" s="11">
        <f>I5/G5*100</f>
        <v>103.30326967203732</v>
      </c>
    </row>
    <row r="6" spans="1:10" ht="12.75">
      <c r="A6" s="5" t="s">
        <v>6</v>
      </c>
      <c r="B6" s="18" t="s">
        <v>20</v>
      </c>
      <c r="C6" s="11">
        <v>26039618.23</v>
      </c>
      <c r="D6" s="11">
        <v>25100000</v>
      </c>
      <c r="E6" s="25">
        <v>27072430</v>
      </c>
      <c r="F6" s="11">
        <f aca="true" t="shared" si="1" ref="F6:F42">E6/D6*100</f>
        <v>107.85828685258964</v>
      </c>
      <c r="G6" s="25">
        <v>28126980</v>
      </c>
      <c r="H6" s="11">
        <f aca="true" t="shared" si="2" ref="H6:H43">G6/E6*100</f>
        <v>103.8952912612573</v>
      </c>
      <c r="I6" s="25">
        <v>29056090</v>
      </c>
      <c r="J6" s="11">
        <f aca="true" t="shared" si="3" ref="J6:J43">I6/G6*100</f>
        <v>103.30326967203732</v>
      </c>
    </row>
    <row r="7" spans="1:10" ht="22.5">
      <c r="A7" s="5" t="s">
        <v>40</v>
      </c>
      <c r="B7" s="18" t="s">
        <v>31</v>
      </c>
      <c r="C7" s="11">
        <f>C8</f>
        <v>3723326.34</v>
      </c>
      <c r="D7" s="11">
        <f aca="true" t="shared" si="4" ref="D7:I7">D8</f>
        <v>3823880</v>
      </c>
      <c r="E7" s="25">
        <f t="shared" si="4"/>
        <v>3962600</v>
      </c>
      <c r="F7" s="11">
        <f t="shared" si="1"/>
        <v>103.62772890362668</v>
      </c>
      <c r="G7" s="25">
        <f t="shared" si="4"/>
        <v>4164800</v>
      </c>
      <c r="H7" s="11">
        <f t="shared" si="2"/>
        <v>105.10271034169484</v>
      </c>
      <c r="I7" s="25">
        <f t="shared" si="4"/>
        <v>4485400</v>
      </c>
      <c r="J7" s="11">
        <f t="shared" si="3"/>
        <v>107.69784863618901</v>
      </c>
    </row>
    <row r="8" spans="1:10" ht="24" customHeight="1">
      <c r="A8" s="5" t="s">
        <v>39</v>
      </c>
      <c r="B8" s="18" t="s">
        <v>32</v>
      </c>
      <c r="C8" s="11">
        <v>3723326.34</v>
      </c>
      <c r="D8" s="11">
        <v>3823880</v>
      </c>
      <c r="E8" s="25">
        <v>3962600</v>
      </c>
      <c r="F8" s="11">
        <f t="shared" si="1"/>
        <v>103.62772890362668</v>
      </c>
      <c r="G8" s="25">
        <v>4164800</v>
      </c>
      <c r="H8" s="11">
        <f t="shared" si="2"/>
        <v>105.10271034169484</v>
      </c>
      <c r="I8" s="25">
        <v>4485400</v>
      </c>
      <c r="J8" s="11">
        <f t="shared" si="3"/>
        <v>107.69784863618901</v>
      </c>
    </row>
    <row r="9" spans="1:10" ht="12.75">
      <c r="A9" s="5" t="s">
        <v>7</v>
      </c>
      <c r="B9" s="18" t="s">
        <v>21</v>
      </c>
      <c r="C9" s="11">
        <f>SUM(C10:C13)</f>
        <v>2723607.58</v>
      </c>
      <c r="D9" s="11">
        <f aca="true" t="shared" si="5" ref="D9:I9">SUM(D10:D13)</f>
        <v>4340685.16</v>
      </c>
      <c r="E9" s="25">
        <f t="shared" si="5"/>
        <v>6097600</v>
      </c>
      <c r="F9" s="11">
        <f t="shared" si="1"/>
        <v>140.47551884643022</v>
      </c>
      <c r="G9" s="25">
        <f t="shared" si="5"/>
        <v>7767900</v>
      </c>
      <c r="H9" s="11">
        <f t="shared" si="2"/>
        <v>127.392744686434</v>
      </c>
      <c r="I9" s="25">
        <f t="shared" si="5"/>
        <v>9226000</v>
      </c>
      <c r="J9" s="11">
        <f t="shared" si="3"/>
        <v>118.77083896548616</v>
      </c>
    </row>
    <row r="10" spans="1:10" ht="13.5" customHeight="1">
      <c r="A10" s="5" t="s">
        <v>41</v>
      </c>
      <c r="B10" s="18" t="s">
        <v>37</v>
      </c>
      <c r="C10" s="11">
        <v>2257415.3</v>
      </c>
      <c r="D10" s="11">
        <v>4151512.99</v>
      </c>
      <c r="E10" s="25">
        <v>5933600</v>
      </c>
      <c r="F10" s="11">
        <f t="shared" si="1"/>
        <v>142.92620580238145</v>
      </c>
      <c r="G10" s="25">
        <v>7596900</v>
      </c>
      <c r="H10" s="11">
        <f t="shared" si="2"/>
        <v>128.03188620736145</v>
      </c>
      <c r="I10" s="25">
        <v>9048000</v>
      </c>
      <c r="J10" s="11">
        <f t="shared" si="3"/>
        <v>119.101212336611</v>
      </c>
    </row>
    <row r="11" spans="1:10" ht="14.25" customHeight="1">
      <c r="A11" s="5" t="s">
        <v>11</v>
      </c>
      <c r="B11" s="18" t="s">
        <v>22</v>
      </c>
      <c r="C11" s="11">
        <v>157712.89</v>
      </c>
      <c r="D11" s="11">
        <v>-54827.83</v>
      </c>
      <c r="E11" s="25">
        <v>0</v>
      </c>
      <c r="F11" s="11">
        <f t="shared" si="1"/>
        <v>0</v>
      </c>
      <c r="G11" s="25">
        <v>0</v>
      </c>
      <c r="H11" s="11" t="e">
        <f t="shared" si="2"/>
        <v>#DIV/0!</v>
      </c>
      <c r="I11" s="25">
        <v>0</v>
      </c>
      <c r="J11" s="11" t="e">
        <f t="shared" si="3"/>
        <v>#DIV/0!</v>
      </c>
    </row>
    <row r="12" spans="1:10" s="1" customFormat="1" ht="15" customHeight="1">
      <c r="A12" s="5" t="s">
        <v>42</v>
      </c>
      <c r="B12" s="18" t="s">
        <v>38</v>
      </c>
      <c r="C12" s="11">
        <v>129591</v>
      </c>
      <c r="D12" s="11">
        <v>0</v>
      </c>
      <c r="E12" s="25">
        <v>0</v>
      </c>
      <c r="F12" s="11" t="e">
        <f t="shared" si="1"/>
        <v>#DIV/0!</v>
      </c>
      <c r="G12" s="25">
        <v>0</v>
      </c>
      <c r="H12" s="11" t="e">
        <f t="shared" si="2"/>
        <v>#DIV/0!</v>
      </c>
      <c r="I12" s="25">
        <v>0</v>
      </c>
      <c r="J12" s="11" t="e">
        <f t="shared" si="3"/>
        <v>#DIV/0!</v>
      </c>
    </row>
    <row r="13" spans="1:10" s="1" customFormat="1" ht="14.25" customHeight="1">
      <c r="A13" s="5" t="s">
        <v>57</v>
      </c>
      <c r="B13" s="18" t="s">
        <v>58</v>
      </c>
      <c r="C13" s="11">
        <v>178888.39</v>
      </c>
      <c r="D13" s="11">
        <v>244000</v>
      </c>
      <c r="E13" s="25">
        <v>164000</v>
      </c>
      <c r="F13" s="11">
        <f t="shared" si="1"/>
        <v>67.21311475409836</v>
      </c>
      <c r="G13" s="25">
        <v>171000</v>
      </c>
      <c r="H13" s="11">
        <f t="shared" si="2"/>
        <v>104.26829268292683</v>
      </c>
      <c r="I13" s="25">
        <v>178000</v>
      </c>
      <c r="J13" s="11">
        <f t="shared" si="3"/>
        <v>104.09356725146199</v>
      </c>
    </row>
    <row r="14" spans="1:10" ht="12.75">
      <c r="A14" s="5" t="s">
        <v>8</v>
      </c>
      <c r="B14" s="18" t="s">
        <v>14</v>
      </c>
      <c r="C14" s="11">
        <f>C15</f>
        <v>245171.82</v>
      </c>
      <c r="D14" s="11">
        <f aca="true" t="shared" si="6" ref="D14:I14">D15</f>
        <v>298000</v>
      </c>
      <c r="E14" s="25">
        <f t="shared" si="6"/>
        <v>265000</v>
      </c>
      <c r="F14" s="11">
        <f t="shared" si="1"/>
        <v>88.9261744966443</v>
      </c>
      <c r="G14" s="25">
        <f t="shared" si="6"/>
        <v>277000</v>
      </c>
      <c r="H14" s="11">
        <f t="shared" si="2"/>
        <v>104.52830188679245</v>
      </c>
      <c r="I14" s="25">
        <f t="shared" si="6"/>
        <v>290000</v>
      </c>
      <c r="J14" s="11">
        <f t="shared" si="3"/>
        <v>104.69314079422382</v>
      </c>
    </row>
    <row r="15" spans="1:10" ht="25.5" customHeight="1">
      <c r="A15" s="5" t="s">
        <v>43</v>
      </c>
      <c r="B15" s="18" t="s">
        <v>23</v>
      </c>
      <c r="C15" s="11">
        <v>245171.82</v>
      </c>
      <c r="D15" s="11">
        <v>298000</v>
      </c>
      <c r="E15" s="25">
        <v>265000</v>
      </c>
      <c r="F15" s="11">
        <f t="shared" si="1"/>
        <v>88.9261744966443</v>
      </c>
      <c r="G15" s="25">
        <v>277000</v>
      </c>
      <c r="H15" s="11">
        <f t="shared" si="2"/>
        <v>104.52830188679245</v>
      </c>
      <c r="I15" s="25">
        <v>290000</v>
      </c>
      <c r="J15" s="11">
        <f t="shared" si="3"/>
        <v>104.69314079422382</v>
      </c>
    </row>
    <row r="16" spans="1:10" ht="25.5" customHeight="1">
      <c r="A16" s="5" t="s">
        <v>55</v>
      </c>
      <c r="B16" s="18" t="s">
        <v>53</v>
      </c>
      <c r="C16" s="11">
        <f>C17</f>
        <v>0</v>
      </c>
      <c r="D16" s="11">
        <f aca="true" t="shared" si="7" ref="D16:I16">D17</f>
        <v>0</v>
      </c>
      <c r="E16" s="25">
        <f t="shared" si="7"/>
        <v>0</v>
      </c>
      <c r="F16" s="11" t="e">
        <f t="shared" si="1"/>
        <v>#DIV/0!</v>
      </c>
      <c r="G16" s="25">
        <f t="shared" si="7"/>
        <v>0</v>
      </c>
      <c r="H16" s="11" t="e">
        <f t="shared" si="2"/>
        <v>#DIV/0!</v>
      </c>
      <c r="I16" s="25">
        <f t="shared" si="7"/>
        <v>0</v>
      </c>
      <c r="J16" s="11" t="e">
        <f t="shared" si="3"/>
        <v>#DIV/0!</v>
      </c>
    </row>
    <row r="17" spans="1:10" ht="13.5" customHeight="1">
      <c r="A17" s="5" t="s">
        <v>54</v>
      </c>
      <c r="B17" s="18" t="s">
        <v>52</v>
      </c>
      <c r="C17" s="11">
        <v>0</v>
      </c>
      <c r="D17" s="11">
        <v>0</v>
      </c>
      <c r="E17" s="25">
        <v>0</v>
      </c>
      <c r="F17" s="11" t="e">
        <f t="shared" si="1"/>
        <v>#DIV/0!</v>
      </c>
      <c r="G17" s="25">
        <v>0</v>
      </c>
      <c r="H17" s="11" t="e">
        <f t="shared" si="2"/>
        <v>#DIV/0!</v>
      </c>
      <c r="I17" s="25">
        <v>0</v>
      </c>
      <c r="J17" s="11" t="e">
        <f t="shared" si="3"/>
        <v>#DIV/0!</v>
      </c>
    </row>
    <row r="18" spans="1:10" s="22" customFormat="1" ht="17.25" customHeight="1">
      <c r="A18" s="19" t="s">
        <v>51</v>
      </c>
      <c r="B18" s="20"/>
      <c r="C18" s="21">
        <f>C5+C7+C9+C14+C16</f>
        <v>32731723.97</v>
      </c>
      <c r="D18" s="21">
        <f aca="true" t="shared" si="8" ref="D18:I18">D5+D7+D9+D14+D16</f>
        <v>33562565.16</v>
      </c>
      <c r="E18" s="26">
        <f t="shared" si="8"/>
        <v>37397630</v>
      </c>
      <c r="F18" s="21">
        <f t="shared" si="1"/>
        <v>111.42661421055698</v>
      </c>
      <c r="G18" s="26">
        <f t="shared" si="8"/>
        <v>40336680</v>
      </c>
      <c r="H18" s="21">
        <f t="shared" si="2"/>
        <v>107.85892047169834</v>
      </c>
      <c r="I18" s="26">
        <f t="shared" si="8"/>
        <v>43057490</v>
      </c>
      <c r="J18" s="21">
        <f t="shared" si="3"/>
        <v>106.74525022882399</v>
      </c>
    </row>
    <row r="19" spans="1:10" s="1" customFormat="1" ht="21" customHeight="1">
      <c r="A19" s="5" t="s">
        <v>44</v>
      </c>
      <c r="B19" s="16" t="s">
        <v>24</v>
      </c>
      <c r="C19" s="11">
        <f>C20+C21</f>
        <v>538403.12</v>
      </c>
      <c r="D19" s="11">
        <f>D20+D21</f>
        <v>525000</v>
      </c>
      <c r="E19" s="25">
        <f>E20+E21</f>
        <v>530000</v>
      </c>
      <c r="F19" s="11">
        <f t="shared" si="1"/>
        <v>100.95238095238095</v>
      </c>
      <c r="G19" s="25">
        <f>G20+G21</f>
        <v>530000</v>
      </c>
      <c r="H19" s="11">
        <f t="shared" si="2"/>
        <v>100</v>
      </c>
      <c r="I19" s="25">
        <f>I20+I21</f>
        <v>530000</v>
      </c>
      <c r="J19" s="11">
        <f t="shared" si="3"/>
        <v>100</v>
      </c>
    </row>
    <row r="20" spans="1:10" ht="51.75" customHeight="1">
      <c r="A20" s="6" t="s">
        <v>45</v>
      </c>
      <c r="B20" s="16" t="s">
        <v>19</v>
      </c>
      <c r="C20" s="11">
        <v>290895.49</v>
      </c>
      <c r="D20" s="11">
        <v>325000</v>
      </c>
      <c r="E20" s="25">
        <v>310000</v>
      </c>
      <c r="F20" s="11">
        <f t="shared" si="1"/>
        <v>95.38461538461539</v>
      </c>
      <c r="G20" s="25">
        <v>310000</v>
      </c>
      <c r="H20" s="11">
        <f t="shared" si="2"/>
        <v>100</v>
      </c>
      <c r="I20" s="25">
        <v>310000</v>
      </c>
      <c r="J20" s="11">
        <f t="shared" si="3"/>
        <v>100</v>
      </c>
    </row>
    <row r="21" spans="1:10" s="1" customFormat="1" ht="48" customHeight="1">
      <c r="A21" s="14" t="s">
        <v>46</v>
      </c>
      <c r="B21" s="16" t="s">
        <v>33</v>
      </c>
      <c r="C21" s="11">
        <v>247507.63</v>
      </c>
      <c r="D21" s="11">
        <v>200000</v>
      </c>
      <c r="E21" s="25">
        <v>220000</v>
      </c>
      <c r="F21" s="11">
        <f t="shared" si="1"/>
        <v>110.00000000000001</v>
      </c>
      <c r="G21" s="25">
        <v>220000</v>
      </c>
      <c r="H21" s="11">
        <f t="shared" si="2"/>
        <v>100</v>
      </c>
      <c r="I21" s="25">
        <v>220000</v>
      </c>
      <c r="J21" s="11">
        <f t="shared" si="3"/>
        <v>100</v>
      </c>
    </row>
    <row r="22" spans="1:10" ht="12.75">
      <c r="A22" s="5" t="s">
        <v>12</v>
      </c>
      <c r="B22" s="16" t="s">
        <v>18</v>
      </c>
      <c r="C22" s="11">
        <f>C23</f>
        <v>5607.92</v>
      </c>
      <c r="D22" s="11">
        <f aca="true" t="shared" si="9" ref="D22:I22">D23</f>
        <v>9300</v>
      </c>
      <c r="E22" s="25">
        <f t="shared" si="9"/>
        <v>6000</v>
      </c>
      <c r="F22" s="11">
        <f t="shared" si="1"/>
        <v>64.51612903225806</v>
      </c>
      <c r="G22" s="25">
        <f t="shared" si="9"/>
        <v>7000</v>
      </c>
      <c r="H22" s="11">
        <f t="shared" si="2"/>
        <v>116.66666666666667</v>
      </c>
      <c r="I22" s="25">
        <f t="shared" si="9"/>
        <v>6000</v>
      </c>
      <c r="J22" s="11">
        <f t="shared" si="3"/>
        <v>85.71428571428571</v>
      </c>
    </row>
    <row r="23" spans="1:10" ht="10.5" customHeight="1">
      <c r="A23" s="5" t="s">
        <v>47</v>
      </c>
      <c r="B23" s="16" t="s">
        <v>17</v>
      </c>
      <c r="C23" s="11">
        <v>5607.92</v>
      </c>
      <c r="D23" s="11">
        <v>9300</v>
      </c>
      <c r="E23" s="25">
        <v>6000</v>
      </c>
      <c r="F23" s="11">
        <f t="shared" si="1"/>
        <v>64.51612903225806</v>
      </c>
      <c r="G23" s="25">
        <v>7000</v>
      </c>
      <c r="H23" s="11">
        <f t="shared" si="2"/>
        <v>116.66666666666667</v>
      </c>
      <c r="I23" s="25">
        <v>6000</v>
      </c>
      <c r="J23" s="11">
        <f t="shared" si="3"/>
        <v>85.71428571428571</v>
      </c>
    </row>
    <row r="24" spans="1:10" ht="11.25" customHeight="1">
      <c r="A24" s="5" t="s">
        <v>9</v>
      </c>
      <c r="B24" s="16" t="s">
        <v>25</v>
      </c>
      <c r="C24" s="11">
        <f>C25+C26</f>
        <v>7162.05</v>
      </c>
      <c r="D24" s="11">
        <f aca="true" t="shared" si="10" ref="D24:I24">D25+D26</f>
        <v>50000</v>
      </c>
      <c r="E24" s="25">
        <f t="shared" si="10"/>
        <v>350900</v>
      </c>
      <c r="F24" s="11">
        <f t="shared" si="1"/>
        <v>701.8</v>
      </c>
      <c r="G24" s="25">
        <f t="shared" si="10"/>
        <v>350900</v>
      </c>
      <c r="H24" s="11">
        <f t="shared" si="2"/>
        <v>100</v>
      </c>
      <c r="I24" s="25">
        <f t="shared" si="10"/>
        <v>350900</v>
      </c>
      <c r="J24" s="11">
        <f t="shared" si="3"/>
        <v>100</v>
      </c>
    </row>
    <row r="25" spans="1:10" ht="49.5" customHeight="1">
      <c r="A25" s="7" t="s">
        <v>48</v>
      </c>
      <c r="B25" s="16" t="s">
        <v>16</v>
      </c>
      <c r="C25" s="11">
        <v>0</v>
      </c>
      <c r="D25" s="11"/>
      <c r="E25" s="25">
        <v>51100</v>
      </c>
      <c r="F25" s="11" t="e">
        <f t="shared" si="1"/>
        <v>#DIV/0!</v>
      </c>
      <c r="G25" s="25">
        <v>51100</v>
      </c>
      <c r="H25" s="11">
        <f t="shared" si="2"/>
        <v>100</v>
      </c>
      <c r="I25" s="25">
        <v>51100</v>
      </c>
      <c r="J25" s="11">
        <f t="shared" si="3"/>
        <v>100</v>
      </c>
    </row>
    <row r="26" spans="1:10" ht="23.25" customHeight="1">
      <c r="A26" s="6" t="s">
        <v>49</v>
      </c>
      <c r="B26" s="16" t="s">
        <v>26</v>
      </c>
      <c r="C26" s="11">
        <v>7162.05</v>
      </c>
      <c r="D26" s="11">
        <v>50000</v>
      </c>
      <c r="E26" s="25">
        <v>299800</v>
      </c>
      <c r="F26" s="11">
        <f t="shared" si="1"/>
        <v>599.6</v>
      </c>
      <c r="G26" s="25">
        <v>299800</v>
      </c>
      <c r="H26" s="11">
        <f t="shared" si="2"/>
        <v>100</v>
      </c>
      <c r="I26" s="25">
        <v>299800</v>
      </c>
      <c r="J26" s="11">
        <f t="shared" si="3"/>
        <v>100</v>
      </c>
    </row>
    <row r="27" spans="1:10" ht="12.75">
      <c r="A27" s="5" t="s">
        <v>10</v>
      </c>
      <c r="B27" s="16" t="s">
        <v>15</v>
      </c>
      <c r="C27" s="11">
        <f>SUM(C28:C31)</f>
        <v>1686285.16</v>
      </c>
      <c r="D27" s="11">
        <f>SUM(D28:D31)</f>
        <v>606300</v>
      </c>
      <c r="E27" s="25">
        <f>SUM(E28:E31)</f>
        <v>702000</v>
      </c>
      <c r="F27" s="11">
        <f t="shared" si="1"/>
        <v>115.78426521523998</v>
      </c>
      <c r="G27" s="25">
        <f>SUM(G28:G31)</f>
        <v>929000</v>
      </c>
      <c r="H27" s="11">
        <f t="shared" si="2"/>
        <v>132.33618233618233</v>
      </c>
      <c r="I27" s="25">
        <f>SUM(I28:I31)</f>
        <v>693000</v>
      </c>
      <c r="J27" s="11">
        <f t="shared" si="3"/>
        <v>74.59634015069967</v>
      </c>
    </row>
    <row r="28" spans="1:10" ht="25.5" customHeight="1">
      <c r="A28" s="5" t="s">
        <v>68</v>
      </c>
      <c r="B28" s="16" t="s">
        <v>65</v>
      </c>
      <c r="C28" s="11">
        <v>274450</v>
      </c>
      <c r="D28" s="11">
        <v>401000</v>
      </c>
      <c r="E28" s="25">
        <v>29000</v>
      </c>
      <c r="F28" s="11">
        <f t="shared" si="1"/>
        <v>7.231920199501247</v>
      </c>
      <c r="G28" s="25">
        <v>26000</v>
      </c>
      <c r="H28" s="11">
        <f t="shared" si="2"/>
        <v>89.65517241379311</v>
      </c>
      <c r="I28" s="25">
        <v>23000</v>
      </c>
      <c r="J28" s="11">
        <f t="shared" si="3"/>
        <v>88.46153846153845</v>
      </c>
    </row>
    <row r="29" spans="1:10" ht="57" customHeight="1">
      <c r="A29" s="5" t="s">
        <v>80</v>
      </c>
      <c r="B29" s="16" t="s">
        <v>79</v>
      </c>
      <c r="C29" s="11">
        <v>45557.6</v>
      </c>
      <c r="D29" s="11">
        <v>0</v>
      </c>
      <c r="E29" s="25"/>
      <c r="F29" s="11" t="e">
        <f t="shared" si="1"/>
        <v>#DIV/0!</v>
      </c>
      <c r="G29" s="25"/>
      <c r="H29" s="11"/>
      <c r="I29" s="25"/>
      <c r="J29" s="11"/>
    </row>
    <row r="30" spans="1:10" ht="11.25" customHeight="1">
      <c r="A30" s="10" t="s">
        <v>70</v>
      </c>
      <c r="B30" s="16" t="s">
        <v>66</v>
      </c>
      <c r="C30" s="11">
        <v>137718.68</v>
      </c>
      <c r="D30" s="11">
        <v>178300</v>
      </c>
      <c r="E30" s="25">
        <v>173000</v>
      </c>
      <c r="F30" s="11"/>
      <c r="G30" s="25">
        <v>154000</v>
      </c>
      <c r="H30" s="11"/>
      <c r="I30" s="25">
        <v>163000</v>
      </c>
      <c r="J30" s="11"/>
    </row>
    <row r="31" spans="1:10" ht="13.5" customHeight="1">
      <c r="A31" s="10" t="s">
        <v>69</v>
      </c>
      <c r="B31" s="16" t="s">
        <v>67</v>
      </c>
      <c r="C31" s="11">
        <v>1228558.88</v>
      </c>
      <c r="D31" s="11">
        <v>27000</v>
      </c>
      <c r="E31" s="25">
        <v>500000</v>
      </c>
      <c r="F31" s="11"/>
      <c r="G31" s="25">
        <v>749000</v>
      </c>
      <c r="H31" s="11"/>
      <c r="I31" s="25">
        <v>507000</v>
      </c>
      <c r="J31" s="11"/>
    </row>
    <row r="32" spans="1:10" ht="13.5" customHeight="1">
      <c r="A32" s="7"/>
      <c r="B32" s="16" t="s">
        <v>83</v>
      </c>
      <c r="C32" s="11">
        <v>0</v>
      </c>
      <c r="D32" s="11">
        <v>6898.29</v>
      </c>
      <c r="E32" s="25">
        <v>0</v>
      </c>
      <c r="F32" s="11"/>
      <c r="G32" s="25">
        <v>0</v>
      </c>
      <c r="H32" s="11"/>
      <c r="I32" s="25">
        <v>0</v>
      </c>
      <c r="J32" s="11"/>
    </row>
    <row r="33" spans="1:10" ht="13.5" customHeight="1">
      <c r="A33" s="19" t="s">
        <v>59</v>
      </c>
      <c r="B33" s="23"/>
      <c r="C33" s="21">
        <f>C19+C22+C24+C27</f>
        <v>2237458.25</v>
      </c>
      <c r="D33" s="21">
        <f>D19+D22+D24+D27+D32</f>
        <v>1197498.29</v>
      </c>
      <c r="E33" s="26">
        <f aca="true" t="shared" si="11" ref="E33:J33">E19+E22+E24+E27</f>
        <v>1588900</v>
      </c>
      <c r="F33" s="21">
        <f t="shared" si="11"/>
        <v>983.052775199879</v>
      </c>
      <c r="G33" s="26">
        <f t="shared" si="11"/>
        <v>1816900</v>
      </c>
      <c r="H33" s="21">
        <f t="shared" si="11"/>
        <v>449.002849002849</v>
      </c>
      <c r="I33" s="26">
        <f t="shared" si="11"/>
        <v>1579900</v>
      </c>
      <c r="J33" s="21">
        <f t="shared" si="11"/>
        <v>360.3106258649854</v>
      </c>
    </row>
    <row r="34" spans="1:10" ht="11.25" customHeight="1">
      <c r="A34" s="24" t="s">
        <v>13</v>
      </c>
      <c r="B34" s="23"/>
      <c r="C34" s="21">
        <f>C18+C33</f>
        <v>34969182.22</v>
      </c>
      <c r="D34" s="21">
        <f>D18+D33</f>
        <v>34760063.449999996</v>
      </c>
      <c r="E34" s="26">
        <f>E18+E33</f>
        <v>38986530</v>
      </c>
      <c r="F34" s="21">
        <f t="shared" si="1"/>
        <v>112.15897248311843</v>
      </c>
      <c r="G34" s="26">
        <f>G18+G33</f>
        <v>42153580</v>
      </c>
      <c r="H34" s="21">
        <f t="shared" si="2"/>
        <v>108.12344673916863</v>
      </c>
      <c r="I34" s="26">
        <f>I18+I33</f>
        <v>44637390</v>
      </c>
      <c r="J34" s="21">
        <f t="shared" si="3"/>
        <v>105.89228720312722</v>
      </c>
    </row>
    <row r="35" spans="1:10" ht="12.75">
      <c r="A35" s="14" t="s">
        <v>1</v>
      </c>
      <c r="B35" s="17" t="s">
        <v>29</v>
      </c>
      <c r="C35" s="12">
        <f>C36+C41+C42</f>
        <v>131712139.22</v>
      </c>
      <c r="D35" s="12">
        <f>D36+D41+D42</f>
        <v>177812860.54000002</v>
      </c>
      <c r="E35" s="27">
        <f>E36+E42</f>
        <v>177625338</v>
      </c>
      <c r="F35" s="11">
        <f t="shared" si="1"/>
        <v>99.89453938290484</v>
      </c>
      <c r="G35" s="27">
        <f>G36+G42</f>
        <v>95589028</v>
      </c>
      <c r="H35" s="11">
        <f t="shared" si="2"/>
        <v>53.81497317685611</v>
      </c>
      <c r="I35" s="27">
        <f>I36+I42</f>
        <v>93096290</v>
      </c>
      <c r="J35" s="11">
        <f t="shared" si="3"/>
        <v>97.3922341798475</v>
      </c>
    </row>
    <row r="36" spans="1:10" ht="24" customHeight="1">
      <c r="A36" s="14" t="s">
        <v>28</v>
      </c>
      <c r="B36" s="17" t="s">
        <v>30</v>
      </c>
      <c r="C36" s="12">
        <f>SUM(C37:C40)</f>
        <v>131724395.57</v>
      </c>
      <c r="D36" s="12">
        <f aca="true" t="shared" si="12" ref="D36:I36">SUM(D37:D40)</f>
        <v>177715660.64000002</v>
      </c>
      <c r="E36" s="27">
        <f t="shared" si="12"/>
        <v>177625338</v>
      </c>
      <c r="F36" s="11">
        <f t="shared" si="1"/>
        <v>99.949175756557</v>
      </c>
      <c r="G36" s="27">
        <f t="shared" si="12"/>
        <v>95589028</v>
      </c>
      <c r="H36" s="11">
        <f t="shared" si="2"/>
        <v>53.81497317685611</v>
      </c>
      <c r="I36" s="27">
        <f t="shared" si="12"/>
        <v>93096290</v>
      </c>
      <c r="J36" s="11">
        <f t="shared" si="3"/>
        <v>97.3922341798475</v>
      </c>
    </row>
    <row r="37" spans="1:10" ht="13.5" customHeight="1">
      <c r="A37" s="14" t="s">
        <v>2</v>
      </c>
      <c r="B37" s="17" t="s">
        <v>35</v>
      </c>
      <c r="C37" s="12">
        <v>54445000</v>
      </c>
      <c r="D37" s="12">
        <v>70273500</v>
      </c>
      <c r="E37" s="27">
        <v>73520600</v>
      </c>
      <c r="F37" s="11">
        <f t="shared" si="1"/>
        <v>104.62066070424841</v>
      </c>
      <c r="G37" s="27">
        <v>48520500</v>
      </c>
      <c r="H37" s="11">
        <f t="shared" si="2"/>
        <v>65.99578893534601</v>
      </c>
      <c r="I37" s="27">
        <v>46837400</v>
      </c>
      <c r="J37" s="11">
        <f t="shared" si="3"/>
        <v>96.53115693366722</v>
      </c>
    </row>
    <row r="38" spans="1:10" ht="15" customHeight="1">
      <c r="A38" s="14" t="s">
        <v>3</v>
      </c>
      <c r="B38" s="17" t="s">
        <v>34</v>
      </c>
      <c r="C38" s="12">
        <v>29154891.28</v>
      </c>
      <c r="D38" s="12">
        <v>49508161.06</v>
      </c>
      <c r="E38" s="27">
        <v>57198718</v>
      </c>
      <c r="F38" s="11">
        <f t="shared" si="1"/>
        <v>115.53391759124247</v>
      </c>
      <c r="G38" s="27">
        <v>2554308</v>
      </c>
      <c r="H38" s="11">
        <f t="shared" si="2"/>
        <v>4.465673513871412</v>
      </c>
      <c r="I38" s="27">
        <v>2518470</v>
      </c>
      <c r="J38" s="11">
        <f t="shared" si="3"/>
        <v>98.59695855002607</v>
      </c>
    </row>
    <row r="39" spans="1:10" ht="24" customHeight="1">
      <c r="A39" s="14" t="s">
        <v>4</v>
      </c>
      <c r="B39" s="17" t="s">
        <v>60</v>
      </c>
      <c r="C39" s="12">
        <v>42159604.29</v>
      </c>
      <c r="D39" s="12">
        <v>41371692</v>
      </c>
      <c r="E39" s="27">
        <v>41757220</v>
      </c>
      <c r="F39" s="11">
        <f t="shared" si="1"/>
        <v>100.93186423219045</v>
      </c>
      <c r="G39" s="27">
        <v>38569420</v>
      </c>
      <c r="H39" s="11">
        <f t="shared" si="2"/>
        <v>92.36587109965654</v>
      </c>
      <c r="I39" s="27">
        <v>38833620</v>
      </c>
      <c r="J39" s="11">
        <f t="shared" si="3"/>
        <v>100.68499863363256</v>
      </c>
    </row>
    <row r="40" spans="1:10" ht="12.75">
      <c r="A40" s="14" t="s">
        <v>5</v>
      </c>
      <c r="B40" s="17" t="s">
        <v>61</v>
      </c>
      <c r="C40" s="12">
        <v>5964900</v>
      </c>
      <c r="D40" s="12">
        <v>16562307.58</v>
      </c>
      <c r="E40" s="27">
        <v>5148800</v>
      </c>
      <c r="F40" s="11">
        <f t="shared" si="1"/>
        <v>31.087455507815175</v>
      </c>
      <c r="G40" s="27">
        <v>5944800</v>
      </c>
      <c r="H40" s="11">
        <f t="shared" si="2"/>
        <v>115.45991298943443</v>
      </c>
      <c r="I40" s="27">
        <v>4906800</v>
      </c>
      <c r="J40" s="11">
        <f t="shared" si="3"/>
        <v>82.53936213161082</v>
      </c>
    </row>
    <row r="41" spans="1:10" ht="12.75">
      <c r="A41" s="14" t="s">
        <v>81</v>
      </c>
      <c r="B41" s="17" t="s">
        <v>82</v>
      </c>
      <c r="C41" s="12">
        <v>150000</v>
      </c>
      <c r="D41" s="12">
        <v>99000</v>
      </c>
      <c r="E41" s="27">
        <v>0</v>
      </c>
      <c r="F41" s="11">
        <f t="shared" si="1"/>
        <v>0</v>
      </c>
      <c r="G41" s="27">
        <v>0</v>
      </c>
      <c r="H41" s="11" t="e">
        <f t="shared" si="2"/>
        <v>#DIV/0!</v>
      </c>
      <c r="I41" s="27">
        <v>0</v>
      </c>
      <c r="J41" s="11" t="e">
        <f t="shared" si="3"/>
        <v>#DIV/0!</v>
      </c>
    </row>
    <row r="42" spans="1:10" ht="12.75">
      <c r="A42" s="14" t="s">
        <v>62</v>
      </c>
      <c r="B42" s="17" t="s">
        <v>63</v>
      </c>
      <c r="C42" s="12">
        <v>-162256.35</v>
      </c>
      <c r="D42" s="12">
        <v>-1800.1</v>
      </c>
      <c r="E42" s="27">
        <v>0</v>
      </c>
      <c r="F42" s="11">
        <f t="shared" si="1"/>
        <v>0</v>
      </c>
      <c r="G42" s="27">
        <v>0</v>
      </c>
      <c r="H42" s="11" t="e">
        <f t="shared" si="2"/>
        <v>#DIV/0!</v>
      </c>
      <c r="I42" s="27">
        <v>0</v>
      </c>
      <c r="J42" s="11" t="e">
        <f t="shared" si="3"/>
        <v>#DIV/0!</v>
      </c>
    </row>
    <row r="43" spans="1:10" s="22" customFormat="1" ht="13.5" customHeight="1">
      <c r="A43" s="35" t="s">
        <v>56</v>
      </c>
      <c r="B43" s="36"/>
      <c r="C43" s="37">
        <f>C34+C35</f>
        <v>166681321.44</v>
      </c>
      <c r="D43" s="37">
        <f aca="true" t="shared" si="13" ref="D43:I43">D34+D35</f>
        <v>212572923.99</v>
      </c>
      <c r="E43" s="38">
        <f t="shared" si="13"/>
        <v>216611868</v>
      </c>
      <c r="F43" s="21">
        <f>E43/D43*100</f>
        <v>101.90002749841744</v>
      </c>
      <c r="G43" s="38">
        <f t="shared" si="13"/>
        <v>137742608</v>
      </c>
      <c r="H43" s="21">
        <f t="shared" si="2"/>
        <v>63.58959426913765</v>
      </c>
      <c r="I43" s="38">
        <f t="shared" si="13"/>
        <v>137733680</v>
      </c>
      <c r="J43" s="21">
        <f t="shared" si="3"/>
        <v>99.9935183454636</v>
      </c>
    </row>
  </sheetData>
  <sheetProtection/>
  <mergeCells count="1">
    <mergeCell ref="A1:J1"/>
  </mergeCells>
  <printOptions/>
  <pageMargins left="0.35433070866141736" right="0" top="0.1968503937007874" bottom="0.1968503937007874" header="0" footer="0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Fin</cp:lastModifiedBy>
  <cp:lastPrinted>2022-11-04T11:56:38Z</cp:lastPrinted>
  <dcterms:created xsi:type="dcterms:W3CDTF">2007-11-14T13:29:26Z</dcterms:created>
  <dcterms:modified xsi:type="dcterms:W3CDTF">2022-11-04T11:56:41Z</dcterms:modified>
  <cp:category/>
  <cp:version/>
  <cp:contentType/>
  <cp:contentStatus/>
</cp:coreProperties>
</file>