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315" windowHeight="11010" tabRatio="969" activeTab="0"/>
  </bookViews>
  <sheets>
    <sheet name="2023 (проект)" sheetId="1" r:id="rId1"/>
  </sheets>
  <definedNames/>
  <calcPr fullCalcOnLoad="1"/>
</workbook>
</file>

<file path=xl/sharedStrings.xml><?xml version="1.0" encoding="utf-8"?>
<sst xmlns="http://schemas.openxmlformats.org/spreadsheetml/2006/main" count="148" uniqueCount="74">
  <si>
    <t>Связь и информатика</t>
  </si>
  <si>
    <t>Другие вопросы в области образования</t>
  </si>
  <si>
    <t>Резервные фонды</t>
  </si>
  <si>
    <t>Наименование</t>
  </si>
  <si>
    <t>02</t>
  </si>
  <si>
    <t>08</t>
  </si>
  <si>
    <t>01</t>
  </si>
  <si>
    <t>06</t>
  </si>
  <si>
    <t>Образование</t>
  </si>
  <si>
    <t>07</t>
  </si>
  <si>
    <t>Общее образование</t>
  </si>
  <si>
    <t>09</t>
  </si>
  <si>
    <t>Охрана семьи и детства</t>
  </si>
  <si>
    <t>10</t>
  </si>
  <si>
    <t>04</t>
  </si>
  <si>
    <t>Общегосударственные вопросы</t>
  </si>
  <si>
    <t>12</t>
  </si>
  <si>
    <t>Другие общегосударственные вопросы</t>
  </si>
  <si>
    <t>14</t>
  </si>
  <si>
    <t>11</t>
  </si>
  <si>
    <t>Дотации бюджетам поселений</t>
  </si>
  <si>
    <t>03</t>
  </si>
  <si>
    <t>05</t>
  </si>
  <si>
    <t>Национальная экономика</t>
  </si>
  <si>
    <t>Другие вопросы в области национальной экономики</t>
  </si>
  <si>
    <t>Социальная политика</t>
  </si>
  <si>
    <t>13</t>
  </si>
  <si>
    <t>Физическая культура</t>
  </si>
  <si>
    <t>Физическая культура и спорт</t>
  </si>
  <si>
    <t>Национальная оборона</t>
  </si>
  <si>
    <t>Мобилизационная и вневойсковая подготовка</t>
  </si>
  <si>
    <t>Культура, кинематография</t>
  </si>
  <si>
    <t>Культура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</si>
  <si>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</si>
  <si>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</si>
  <si>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населения</t>
  </si>
  <si>
    <t>Национальная безопасность и правоохранительная деятельность</t>
  </si>
  <si>
    <t>Пенсионное обеспечение</t>
  </si>
  <si>
    <t>Обеспечение деятельности Контрольно-счетной палаты</t>
  </si>
  <si>
    <t>Дошкольное образование</t>
  </si>
  <si>
    <t>Дорожное хозяйство (дорожные фонды)</t>
  </si>
  <si>
    <t>Обслуживание государственного и муниципального долга</t>
  </si>
  <si>
    <t>Жилищно-коммунальное хозяйство</t>
  </si>
  <si>
    <t>00</t>
  </si>
  <si>
    <t>Жилищное хозяйство</t>
  </si>
  <si>
    <t>рублей</t>
  </si>
  <si>
    <t>РЗ</t>
  </si>
  <si>
    <t>Пр</t>
  </si>
  <si>
    <t>Коммунальное  хозяйство</t>
  </si>
  <si>
    <t xml:space="preserve">Дополнительное образование детей
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</si>
  <si>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</si>
  <si>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</si>
  <si>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</si>
  <si>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Сельское хозяйство и рыболовство</t>
  </si>
  <si>
    <t>Судебная система</t>
  </si>
  <si>
    <t>300</t>
  </si>
  <si>
    <t>305</t>
  </si>
  <si>
    <t>357</t>
  </si>
  <si>
    <t>374</t>
  </si>
  <si>
    <t>492</t>
  </si>
  <si>
    <t>Всего</t>
  </si>
  <si>
    <t>% отклонения</t>
  </si>
  <si>
    <t>Анализ  расходов по разделам и подразделам, целевым статьям (муниципальным программам Поддорского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</t>
  </si>
  <si>
    <t>Другие вопросы в области культуры, кинематографии</t>
  </si>
  <si>
    <t>Транспорт</t>
  </si>
  <si>
    <t>Условно утверждаемые расходы</t>
  </si>
  <si>
    <t>исполнено 2021</t>
  </si>
  <si>
    <t>план 2022</t>
  </si>
  <si>
    <t>ожидаемое исполнение 2022</t>
  </si>
  <si>
    <t>отклонение 2023  от исполнения 2021 года</t>
  </si>
  <si>
    <t>отклонение от ожидаемого исполнения 2022 года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</si>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</sst>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#,##0.00&quot;р.&quot;"/>
  </numFmts>
  <fonts count="52">
    <font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7"/>
      <name val="Arial"/>
      <family val="2"/>
    </font>
    <font>
      <sz val="7"/>
      <name val="Arial"/>
      <family val="2"/>
    </font>
    <font>
      <sz val="6.5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justify"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81" fontId="1" fillId="0" borderId="10" xfId="0" applyNumberFormat="1" applyFont="1" applyFill="1" applyBorder="1" applyAlignment="1">
      <alignment horizontal="left" vertical="justify" wrapText="1"/>
    </xf>
    <xf numFmtId="17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/>
    </xf>
    <xf numFmtId="174" fontId="1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 wrapText="1"/>
    </xf>
    <xf numFmtId="16" fontId="1" fillId="0" borderId="0" xfId="0" applyNumberFormat="1" applyFont="1" applyFill="1" applyBorder="1" applyAlignment="1">
      <alignment horizontal="right" wrapText="1"/>
    </xf>
    <xf numFmtId="173" fontId="7" fillId="0" borderId="10" xfId="0" applyNumberFormat="1" applyFont="1" applyFill="1" applyBorder="1" applyAlignment="1">
      <alignment/>
    </xf>
    <xf numFmtId="14" fontId="49" fillId="0" borderId="1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9">
      <selection activeCell="L49" sqref="L49"/>
    </sheetView>
  </sheetViews>
  <sheetFormatPr defaultColWidth="9.00390625" defaultRowHeight="12.75"/>
  <cols>
    <col min="1" max="1" width="35.125" style="7" customWidth="1"/>
    <col min="2" max="2" width="0.37109375" style="7" hidden="1" customWidth="1"/>
    <col min="3" max="3" width="3.75390625" style="13" customWidth="1"/>
    <col min="4" max="4" width="2.875" style="13" customWidth="1"/>
    <col min="5" max="5" width="11.75390625" style="13" customWidth="1"/>
    <col min="6" max="6" width="11.125" style="11" customWidth="1"/>
    <col min="7" max="7" width="12.125" style="11" customWidth="1"/>
    <col min="8" max="8" width="11.25390625" style="13" customWidth="1"/>
    <col min="9" max="9" width="11.75390625" style="13" customWidth="1"/>
    <col min="10" max="10" width="11.625" style="8" customWidth="1"/>
    <col min="11" max="11" width="10.875" style="0" customWidth="1"/>
    <col min="12" max="12" width="8.25390625" style="0" customWidth="1"/>
    <col min="13" max="13" width="10.625" style="0" customWidth="1"/>
    <col min="14" max="14" width="8.125" style="0" customWidth="1"/>
  </cols>
  <sheetData>
    <row r="1" spans="1:14" ht="21.75" customHeight="1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0.5" customHeight="1">
      <c r="A2" s="6"/>
      <c r="B2" s="6"/>
      <c r="C2" s="12"/>
      <c r="D2" s="12"/>
      <c r="E2" s="12"/>
      <c r="F2" s="32"/>
      <c r="G2" s="12"/>
      <c r="H2" s="12"/>
      <c r="I2" s="12"/>
      <c r="J2" s="11"/>
      <c r="N2" s="11" t="s">
        <v>45</v>
      </c>
    </row>
    <row r="3" spans="1:14" ht="45" customHeight="1">
      <c r="A3" s="27" t="s">
        <v>3</v>
      </c>
      <c r="B3" s="27"/>
      <c r="C3" s="28" t="s">
        <v>46</v>
      </c>
      <c r="D3" s="28" t="s">
        <v>47</v>
      </c>
      <c r="E3" s="29" t="s">
        <v>66</v>
      </c>
      <c r="F3" s="27" t="s">
        <v>67</v>
      </c>
      <c r="G3" s="27" t="s">
        <v>68</v>
      </c>
      <c r="H3" s="30">
        <v>2023</v>
      </c>
      <c r="I3" s="30">
        <v>2024</v>
      </c>
      <c r="J3" s="30">
        <v>2025</v>
      </c>
      <c r="K3" s="31" t="s">
        <v>69</v>
      </c>
      <c r="L3" s="31" t="s">
        <v>61</v>
      </c>
      <c r="M3" s="31" t="s">
        <v>70</v>
      </c>
      <c r="N3" s="31" t="s">
        <v>61</v>
      </c>
    </row>
    <row r="4" spans="1:14" ht="11.25" customHeight="1">
      <c r="A4" s="1" t="s">
        <v>15</v>
      </c>
      <c r="B4" s="1"/>
      <c r="C4" s="14" t="s">
        <v>6</v>
      </c>
      <c r="D4" s="14"/>
      <c r="E4" s="23">
        <f aca="true" t="shared" si="0" ref="E4:J4">E5+E6+E7+E8+E9+E10</f>
        <v>27209543.79</v>
      </c>
      <c r="F4" s="23">
        <f t="shared" si="0"/>
        <v>35086153.83</v>
      </c>
      <c r="G4" s="23">
        <f t="shared" si="0"/>
        <v>35086153.83</v>
      </c>
      <c r="H4" s="23">
        <f t="shared" si="0"/>
        <v>39485996</v>
      </c>
      <c r="I4" s="23">
        <f t="shared" si="0"/>
        <v>25131518</v>
      </c>
      <c r="J4" s="23">
        <f t="shared" si="0"/>
        <v>24529890</v>
      </c>
      <c r="K4" s="16">
        <f>H4-E4</f>
        <v>12276452.21</v>
      </c>
      <c r="L4" s="21">
        <f>H4/E4*100</f>
        <v>145.11818465148914</v>
      </c>
      <c r="M4" s="16">
        <f>H4-G4</f>
        <v>4399842.170000002</v>
      </c>
      <c r="N4" s="21">
        <f>H4/G4*100</f>
        <v>112.54010967208943</v>
      </c>
    </row>
    <row r="5" spans="1:14" ht="22.5" customHeight="1">
      <c r="A5" s="1" t="s">
        <v>50</v>
      </c>
      <c r="B5" s="18">
        <v>300</v>
      </c>
      <c r="C5" s="14" t="s">
        <v>6</v>
      </c>
      <c r="D5" s="14" t="s">
        <v>4</v>
      </c>
      <c r="E5" s="10">
        <v>2117911.89</v>
      </c>
      <c r="F5" s="10">
        <v>1579000</v>
      </c>
      <c r="G5" s="10">
        <v>1579000</v>
      </c>
      <c r="H5" s="10">
        <v>1719700</v>
      </c>
      <c r="I5" s="10">
        <v>1719700</v>
      </c>
      <c r="J5" s="10">
        <v>1719700</v>
      </c>
      <c r="K5" s="16">
        <f aca="true" t="shared" si="1" ref="K5:K44">H5-E5</f>
        <v>-398211.89000000013</v>
      </c>
      <c r="L5" s="21">
        <f aca="true" t="shared" si="2" ref="L5:L44">H5/E5*100</f>
        <v>81.1979010137197</v>
      </c>
      <c r="M5" s="16">
        <f aca="true" t="shared" si="3" ref="M5:M44">H5-G5</f>
        <v>140700</v>
      </c>
      <c r="N5" s="21">
        <f aca="true" t="shared" si="4" ref="N5:N44">H5/G5*100</f>
        <v>108.91070297656744</v>
      </c>
    </row>
    <row r="6" spans="1:14" s="5" customFormat="1" ht="20.25" customHeight="1">
      <c r="A6" s="1" t="s">
        <v>34</v>
      </c>
      <c r="B6" s="14" t="s">
        <v>55</v>
      </c>
      <c r="C6" s="14" t="s">
        <v>6</v>
      </c>
      <c r="D6" s="14" t="s">
        <v>14</v>
      </c>
      <c r="E6" s="16">
        <v>22780969.02</v>
      </c>
      <c r="F6" s="16">
        <v>23779850</v>
      </c>
      <c r="G6" s="16">
        <v>23779850</v>
      </c>
      <c r="H6" s="10">
        <v>27432200</v>
      </c>
      <c r="I6" s="10">
        <v>21303518</v>
      </c>
      <c r="J6" s="10">
        <v>20691090</v>
      </c>
      <c r="K6" s="16">
        <f t="shared" si="1"/>
        <v>4651230.98</v>
      </c>
      <c r="L6" s="21">
        <f t="shared" si="2"/>
        <v>120.4171779344266</v>
      </c>
      <c r="M6" s="16">
        <f t="shared" si="3"/>
        <v>3652350</v>
      </c>
      <c r="N6" s="21">
        <f t="shared" si="4"/>
        <v>115.35901193657656</v>
      </c>
    </row>
    <row r="7" spans="1:14" ht="11.25" customHeight="1">
      <c r="A7" s="9" t="s">
        <v>54</v>
      </c>
      <c r="B7" s="14" t="s">
        <v>55</v>
      </c>
      <c r="C7" s="14" t="s">
        <v>6</v>
      </c>
      <c r="D7" s="14" t="s">
        <v>22</v>
      </c>
      <c r="E7" s="16">
        <v>752</v>
      </c>
      <c r="F7" s="22">
        <v>38000</v>
      </c>
      <c r="G7" s="22">
        <v>38000</v>
      </c>
      <c r="H7" s="10">
        <v>700</v>
      </c>
      <c r="I7" s="10">
        <v>700</v>
      </c>
      <c r="J7" s="10">
        <v>700</v>
      </c>
      <c r="K7" s="16">
        <f t="shared" si="1"/>
        <v>-52</v>
      </c>
      <c r="L7" s="21">
        <f t="shared" si="2"/>
        <v>93.08510638297872</v>
      </c>
      <c r="M7" s="16">
        <f t="shared" si="3"/>
        <v>-37300</v>
      </c>
      <c r="N7" s="21">
        <f t="shared" si="4"/>
        <v>1.8421052631578945</v>
      </c>
    </row>
    <row r="8" spans="1:14" ht="11.25" customHeight="1">
      <c r="A8" s="4" t="s">
        <v>38</v>
      </c>
      <c r="B8" s="14" t="s">
        <v>56</v>
      </c>
      <c r="C8" s="14" t="s">
        <v>6</v>
      </c>
      <c r="D8" s="14" t="s">
        <v>7</v>
      </c>
      <c r="E8" s="16">
        <v>792706.64</v>
      </c>
      <c r="F8" s="22">
        <v>1295900</v>
      </c>
      <c r="G8" s="22">
        <v>1295900</v>
      </c>
      <c r="H8" s="16">
        <v>1378200</v>
      </c>
      <c r="I8" s="16">
        <v>1378200</v>
      </c>
      <c r="J8" s="16">
        <v>1378200</v>
      </c>
      <c r="K8" s="16">
        <f t="shared" si="1"/>
        <v>585493.36</v>
      </c>
      <c r="L8" s="21">
        <f t="shared" si="2"/>
        <v>173.86002973306745</v>
      </c>
      <c r="M8" s="16">
        <f t="shared" si="3"/>
        <v>82300</v>
      </c>
      <c r="N8" s="21">
        <f t="shared" si="4"/>
        <v>106.35079867273708</v>
      </c>
    </row>
    <row r="9" spans="1:14" ht="11.25" customHeight="1">
      <c r="A9" s="1" t="s">
        <v>2</v>
      </c>
      <c r="B9" s="14" t="s">
        <v>55</v>
      </c>
      <c r="C9" s="14" t="s">
        <v>6</v>
      </c>
      <c r="D9" s="14" t="s">
        <v>19</v>
      </c>
      <c r="E9" s="16">
        <v>0</v>
      </c>
      <c r="F9" s="22">
        <v>50000</v>
      </c>
      <c r="G9" s="22">
        <v>50000</v>
      </c>
      <c r="H9" s="16">
        <v>100000</v>
      </c>
      <c r="I9" s="16">
        <v>100000</v>
      </c>
      <c r="J9" s="16">
        <v>100000</v>
      </c>
      <c r="K9" s="16">
        <f t="shared" si="1"/>
        <v>100000</v>
      </c>
      <c r="L9" s="21" t="e">
        <f t="shared" si="2"/>
        <v>#DIV/0!</v>
      </c>
      <c r="M9" s="16">
        <f t="shared" si="3"/>
        <v>50000</v>
      </c>
      <c r="N9" s="21">
        <f t="shared" si="4"/>
        <v>200</v>
      </c>
    </row>
    <row r="10" spans="1:14" ht="11.25" customHeight="1">
      <c r="A10" s="1" t="s">
        <v>17</v>
      </c>
      <c r="B10" s="14" t="s">
        <v>55</v>
      </c>
      <c r="C10" s="14" t="s">
        <v>6</v>
      </c>
      <c r="D10" s="14" t="s">
        <v>26</v>
      </c>
      <c r="E10" s="16">
        <v>1517204.24</v>
      </c>
      <c r="F10" s="22">
        <v>8343403.83</v>
      </c>
      <c r="G10" s="22">
        <v>8343403.83</v>
      </c>
      <c r="H10" s="10">
        <v>8855196</v>
      </c>
      <c r="I10" s="10">
        <v>629400</v>
      </c>
      <c r="J10" s="10">
        <v>640200</v>
      </c>
      <c r="K10" s="16">
        <f t="shared" si="1"/>
        <v>7337991.76</v>
      </c>
      <c r="L10" s="21">
        <f t="shared" si="2"/>
        <v>583.652204926609</v>
      </c>
      <c r="M10" s="16">
        <f t="shared" si="3"/>
        <v>511792.1699999999</v>
      </c>
      <c r="N10" s="21">
        <f t="shared" si="4"/>
        <v>106.1340932361415</v>
      </c>
    </row>
    <row r="11" spans="1:14" ht="11.25" customHeight="1">
      <c r="A11" s="1" t="s">
        <v>29</v>
      </c>
      <c r="B11" s="14" t="s">
        <v>55</v>
      </c>
      <c r="C11" s="14" t="s">
        <v>4</v>
      </c>
      <c r="D11" s="14"/>
      <c r="E11" s="23">
        <f aca="true" t="shared" si="5" ref="E11:J11">E12</f>
        <v>440100</v>
      </c>
      <c r="F11" s="23">
        <f t="shared" si="5"/>
        <v>450000</v>
      </c>
      <c r="G11" s="23">
        <f t="shared" si="5"/>
        <v>450000</v>
      </c>
      <c r="H11" s="23">
        <f t="shared" si="5"/>
        <v>517700</v>
      </c>
      <c r="I11" s="23">
        <f t="shared" si="5"/>
        <v>541000</v>
      </c>
      <c r="J11" s="23">
        <f t="shared" si="5"/>
        <v>560000</v>
      </c>
      <c r="K11" s="16">
        <f t="shared" si="1"/>
        <v>77600</v>
      </c>
      <c r="L11" s="21">
        <f t="shared" si="2"/>
        <v>117.63235628266304</v>
      </c>
      <c r="M11" s="16">
        <f t="shared" si="3"/>
        <v>67700</v>
      </c>
      <c r="N11" s="21">
        <f t="shared" si="4"/>
        <v>115.04444444444444</v>
      </c>
    </row>
    <row r="12" spans="1:14" ht="11.25" customHeight="1">
      <c r="A12" s="1" t="s">
        <v>30</v>
      </c>
      <c r="B12" s="14" t="s">
        <v>55</v>
      </c>
      <c r="C12" s="14" t="s">
        <v>4</v>
      </c>
      <c r="D12" s="14" t="s">
        <v>21</v>
      </c>
      <c r="E12" s="22">
        <v>440100</v>
      </c>
      <c r="F12" s="22">
        <v>450000</v>
      </c>
      <c r="G12" s="22">
        <v>450000</v>
      </c>
      <c r="H12" s="10">
        <v>517700</v>
      </c>
      <c r="I12" s="10">
        <v>541000</v>
      </c>
      <c r="J12" s="10">
        <v>560000</v>
      </c>
      <c r="K12" s="16">
        <f t="shared" si="1"/>
        <v>77600</v>
      </c>
      <c r="L12" s="21">
        <f t="shared" si="2"/>
        <v>117.63235628266304</v>
      </c>
      <c r="M12" s="16">
        <f t="shared" si="3"/>
        <v>67700</v>
      </c>
      <c r="N12" s="21">
        <f t="shared" si="4"/>
        <v>115.04444444444444</v>
      </c>
    </row>
    <row r="13" spans="1:14" ht="11.25" customHeight="1">
      <c r="A13" s="1" t="s">
        <v>36</v>
      </c>
      <c r="B13" s="14" t="s">
        <v>55</v>
      </c>
      <c r="C13" s="14" t="s">
        <v>21</v>
      </c>
      <c r="D13" s="14"/>
      <c r="E13" s="23">
        <f aca="true" t="shared" si="6" ref="E13:J13">E14</f>
        <v>3375374.73</v>
      </c>
      <c r="F13" s="23">
        <f t="shared" si="6"/>
        <v>3733000</v>
      </c>
      <c r="G13" s="23">
        <f t="shared" si="6"/>
        <v>3733000</v>
      </c>
      <c r="H13" s="23">
        <f t="shared" si="6"/>
        <v>4360200</v>
      </c>
      <c r="I13" s="23">
        <f t="shared" si="6"/>
        <v>4360200</v>
      </c>
      <c r="J13" s="23">
        <f t="shared" si="6"/>
        <v>4360200</v>
      </c>
      <c r="K13" s="16">
        <f t="shared" si="1"/>
        <v>984825.27</v>
      </c>
      <c r="L13" s="21">
        <f t="shared" si="2"/>
        <v>129.17676847097803</v>
      </c>
      <c r="M13" s="16">
        <f t="shared" si="3"/>
        <v>627200</v>
      </c>
      <c r="N13" s="21">
        <f t="shared" si="4"/>
        <v>116.80150013394052</v>
      </c>
    </row>
    <row r="14" spans="1:14" ht="11.25" customHeight="1">
      <c r="A14" s="3" t="s">
        <v>71</v>
      </c>
      <c r="B14" s="14" t="s">
        <v>55</v>
      </c>
      <c r="C14" s="14" t="s">
        <v>21</v>
      </c>
      <c r="D14" s="14" t="s">
        <v>13</v>
      </c>
      <c r="E14" s="10">
        <v>3375374.73</v>
      </c>
      <c r="F14" s="22">
        <v>3733000</v>
      </c>
      <c r="G14" s="22">
        <v>3733000</v>
      </c>
      <c r="H14" s="10">
        <v>4360200</v>
      </c>
      <c r="I14" s="10">
        <v>4360200</v>
      </c>
      <c r="J14" s="10">
        <v>4360200</v>
      </c>
      <c r="K14" s="16">
        <f t="shared" si="1"/>
        <v>984825.27</v>
      </c>
      <c r="L14" s="21">
        <f t="shared" si="2"/>
        <v>129.17676847097803</v>
      </c>
      <c r="M14" s="16">
        <f t="shared" si="3"/>
        <v>627200</v>
      </c>
      <c r="N14" s="21">
        <f t="shared" si="4"/>
        <v>116.80150013394052</v>
      </c>
    </row>
    <row r="15" spans="1:14" ht="11.25" customHeight="1">
      <c r="A15" s="1" t="s">
        <v>23</v>
      </c>
      <c r="B15" s="17">
        <v>300</v>
      </c>
      <c r="C15" s="14" t="s">
        <v>14</v>
      </c>
      <c r="D15" s="14"/>
      <c r="E15" s="23">
        <f aca="true" t="shared" si="7" ref="E15:J15">E16+E17+E18+E19+E20</f>
        <v>12465033.239999998</v>
      </c>
      <c r="F15" s="23">
        <f t="shared" si="7"/>
        <v>16316805.46</v>
      </c>
      <c r="G15" s="23">
        <f t="shared" si="7"/>
        <v>16316805.46</v>
      </c>
      <c r="H15" s="23">
        <f t="shared" si="7"/>
        <v>11687000</v>
      </c>
      <c r="I15" s="23">
        <f t="shared" si="7"/>
        <v>11042400</v>
      </c>
      <c r="J15" s="23">
        <f t="shared" si="7"/>
        <v>11283000</v>
      </c>
      <c r="K15" s="16">
        <f t="shared" si="1"/>
        <v>-778033.2399999984</v>
      </c>
      <c r="L15" s="21">
        <f t="shared" si="2"/>
        <v>93.75827384476354</v>
      </c>
      <c r="M15" s="16">
        <f t="shared" si="3"/>
        <v>-4629805.460000001</v>
      </c>
      <c r="N15" s="21">
        <f t="shared" si="4"/>
        <v>71.62553986839039</v>
      </c>
    </row>
    <row r="16" spans="1:14" ht="11.25" customHeight="1">
      <c r="A16" s="3" t="s">
        <v>53</v>
      </c>
      <c r="B16" s="14" t="s">
        <v>55</v>
      </c>
      <c r="C16" s="14" t="s">
        <v>14</v>
      </c>
      <c r="D16" s="14" t="s">
        <v>22</v>
      </c>
      <c r="E16" s="16">
        <v>30798.81</v>
      </c>
      <c r="F16" s="22">
        <v>19600</v>
      </c>
      <c r="G16" s="22">
        <v>19600</v>
      </c>
      <c r="H16" s="10">
        <v>26200</v>
      </c>
      <c r="I16" s="10">
        <v>26200</v>
      </c>
      <c r="J16" s="10">
        <v>26200</v>
      </c>
      <c r="K16" s="16">
        <f t="shared" si="1"/>
        <v>-4598.810000000001</v>
      </c>
      <c r="L16" s="21">
        <f t="shared" si="2"/>
        <v>85.0682217916861</v>
      </c>
      <c r="M16" s="16">
        <f t="shared" si="3"/>
        <v>6600</v>
      </c>
      <c r="N16" s="21">
        <f t="shared" si="4"/>
        <v>133.67346938775512</v>
      </c>
    </row>
    <row r="17" spans="1:14" ht="11.25" customHeight="1">
      <c r="A17" s="3" t="s">
        <v>64</v>
      </c>
      <c r="B17" s="14"/>
      <c r="C17" s="14" t="s">
        <v>14</v>
      </c>
      <c r="D17" s="14" t="s">
        <v>5</v>
      </c>
      <c r="E17" s="16">
        <v>4422285.54</v>
      </c>
      <c r="F17" s="22">
        <v>4448400</v>
      </c>
      <c r="G17" s="22">
        <v>4448400</v>
      </c>
      <c r="H17" s="22">
        <v>5557400</v>
      </c>
      <c r="I17" s="22">
        <v>5557400</v>
      </c>
      <c r="J17" s="22">
        <v>5557400</v>
      </c>
      <c r="K17" s="16">
        <f t="shared" si="1"/>
        <v>1135114.46</v>
      </c>
      <c r="L17" s="21">
        <f t="shared" si="2"/>
        <v>125.66804991972545</v>
      </c>
      <c r="M17" s="16">
        <f t="shared" si="3"/>
        <v>1109000</v>
      </c>
      <c r="N17" s="21">
        <f t="shared" si="4"/>
        <v>124.93031202230016</v>
      </c>
    </row>
    <row r="18" spans="1:14" ht="11.25" customHeight="1">
      <c r="A18" s="1" t="s">
        <v>40</v>
      </c>
      <c r="B18" s="17">
        <v>300</v>
      </c>
      <c r="C18" s="14" t="s">
        <v>14</v>
      </c>
      <c r="D18" s="14" t="s">
        <v>11</v>
      </c>
      <c r="E18" s="16">
        <v>5463865.78</v>
      </c>
      <c r="F18" s="22">
        <v>5861349.19</v>
      </c>
      <c r="G18" s="22">
        <v>5861349.19</v>
      </c>
      <c r="H18" s="10">
        <v>5309600</v>
      </c>
      <c r="I18" s="10">
        <v>5062800</v>
      </c>
      <c r="J18" s="10">
        <v>5383400</v>
      </c>
      <c r="K18" s="16">
        <f t="shared" si="1"/>
        <v>-154265.78000000026</v>
      </c>
      <c r="L18" s="21">
        <f t="shared" si="2"/>
        <v>97.17661841978848</v>
      </c>
      <c r="M18" s="16">
        <f t="shared" si="3"/>
        <v>-551749.1900000004</v>
      </c>
      <c r="N18" s="21">
        <f t="shared" si="4"/>
        <v>90.58665211515915</v>
      </c>
    </row>
    <row r="19" spans="1:14" ht="11.25" customHeight="1">
      <c r="A19" s="1" t="s">
        <v>0</v>
      </c>
      <c r="B19" s="17">
        <v>300</v>
      </c>
      <c r="C19" s="14" t="s">
        <v>14</v>
      </c>
      <c r="D19" s="14" t="s">
        <v>13</v>
      </c>
      <c r="E19" s="16">
        <v>135816</v>
      </c>
      <c r="F19" s="22">
        <v>464620</v>
      </c>
      <c r="G19" s="22">
        <v>464620</v>
      </c>
      <c r="H19" s="10">
        <v>190000</v>
      </c>
      <c r="I19" s="10">
        <v>0</v>
      </c>
      <c r="J19" s="10">
        <v>0</v>
      </c>
      <c r="K19" s="16">
        <f t="shared" si="1"/>
        <v>54184</v>
      </c>
      <c r="L19" s="21">
        <f t="shared" si="2"/>
        <v>139.89515226482888</v>
      </c>
      <c r="M19" s="16">
        <f t="shared" si="3"/>
        <v>-274620</v>
      </c>
      <c r="N19" s="21">
        <f t="shared" si="4"/>
        <v>40.893633506951915</v>
      </c>
    </row>
    <row r="20" spans="1:14" ht="11.25" customHeight="1">
      <c r="A20" s="1" t="s">
        <v>24</v>
      </c>
      <c r="B20" s="17">
        <v>300</v>
      </c>
      <c r="C20" s="14" t="s">
        <v>14</v>
      </c>
      <c r="D20" s="14" t="s">
        <v>16</v>
      </c>
      <c r="E20" s="16">
        <v>2412267.11</v>
      </c>
      <c r="F20" s="22">
        <v>5522836.27</v>
      </c>
      <c r="G20" s="22">
        <v>5522836.27</v>
      </c>
      <c r="H20" s="10">
        <v>603800</v>
      </c>
      <c r="I20" s="10">
        <v>396000</v>
      </c>
      <c r="J20" s="10">
        <v>316000</v>
      </c>
      <c r="K20" s="16">
        <f t="shared" si="1"/>
        <v>-1808467.1099999999</v>
      </c>
      <c r="L20" s="21">
        <f t="shared" si="2"/>
        <v>25.030395576715385</v>
      </c>
      <c r="M20" s="16">
        <f t="shared" si="3"/>
        <v>-4919036.27</v>
      </c>
      <c r="N20" s="21">
        <f t="shared" si="4"/>
        <v>10.932788344275867</v>
      </c>
    </row>
    <row r="21" spans="1:14" ht="11.25" customHeight="1">
      <c r="A21" s="3" t="s">
        <v>42</v>
      </c>
      <c r="B21" s="14" t="s">
        <v>55</v>
      </c>
      <c r="C21" s="14" t="s">
        <v>22</v>
      </c>
      <c r="D21" s="14" t="s">
        <v>43</v>
      </c>
      <c r="E21" s="23">
        <f aca="true" t="shared" si="8" ref="E21:J21">E22+E23</f>
        <v>6172898.04</v>
      </c>
      <c r="F21" s="23">
        <f t="shared" si="8"/>
        <v>25248590.1</v>
      </c>
      <c r="G21" s="23">
        <f t="shared" si="8"/>
        <v>25248590.1</v>
      </c>
      <c r="H21" s="23">
        <f t="shared" si="8"/>
        <v>1180700</v>
      </c>
      <c r="I21" s="23">
        <f t="shared" si="8"/>
        <v>980700</v>
      </c>
      <c r="J21" s="23">
        <f t="shared" si="8"/>
        <v>493600</v>
      </c>
      <c r="K21" s="16">
        <f t="shared" si="1"/>
        <v>-4992198.04</v>
      </c>
      <c r="L21" s="21">
        <f t="shared" si="2"/>
        <v>19.12715862710086</v>
      </c>
      <c r="M21" s="16">
        <f t="shared" si="3"/>
        <v>-24067890.1</v>
      </c>
      <c r="N21" s="21">
        <f t="shared" si="4"/>
        <v>4.6763007174804585</v>
      </c>
    </row>
    <row r="22" spans="1:14" ht="11.25" customHeight="1">
      <c r="A22" s="3" t="s">
        <v>44</v>
      </c>
      <c r="B22" s="17">
        <v>300</v>
      </c>
      <c r="C22" s="14" t="s">
        <v>22</v>
      </c>
      <c r="D22" s="14" t="s">
        <v>6</v>
      </c>
      <c r="E22" s="16">
        <v>4458482.63</v>
      </c>
      <c r="F22" s="22">
        <v>22390027.3</v>
      </c>
      <c r="G22" s="22">
        <v>22390027.3</v>
      </c>
      <c r="H22" s="10">
        <v>493600</v>
      </c>
      <c r="I22" s="10">
        <v>493600</v>
      </c>
      <c r="J22" s="10">
        <v>493600</v>
      </c>
      <c r="K22" s="16">
        <f t="shared" si="1"/>
        <v>-3964882.63</v>
      </c>
      <c r="L22" s="21">
        <f t="shared" si="2"/>
        <v>11.071031132401204</v>
      </c>
      <c r="M22" s="16">
        <f t="shared" si="3"/>
        <v>-21896427.3</v>
      </c>
      <c r="N22" s="21">
        <f t="shared" si="4"/>
        <v>2.204552917182017</v>
      </c>
    </row>
    <row r="23" spans="1:14" ht="11.25" customHeight="1">
      <c r="A23" s="3" t="s">
        <v>48</v>
      </c>
      <c r="B23" s="17">
        <v>300</v>
      </c>
      <c r="C23" s="14" t="s">
        <v>22</v>
      </c>
      <c r="D23" s="14" t="s">
        <v>4</v>
      </c>
      <c r="E23" s="16">
        <v>1714415.41</v>
      </c>
      <c r="F23" s="22">
        <v>2858562.8</v>
      </c>
      <c r="G23" s="22">
        <v>2858562.8</v>
      </c>
      <c r="H23" s="10">
        <v>687100</v>
      </c>
      <c r="I23" s="10">
        <v>487100</v>
      </c>
      <c r="J23" s="10">
        <v>0</v>
      </c>
      <c r="K23" s="16">
        <f t="shared" si="1"/>
        <v>-1027315.4099999999</v>
      </c>
      <c r="L23" s="21">
        <f t="shared" si="2"/>
        <v>40.07780121388433</v>
      </c>
      <c r="M23" s="16">
        <f t="shared" si="3"/>
        <v>-2171462.8</v>
      </c>
      <c r="N23" s="21">
        <f t="shared" si="4"/>
        <v>24.03655431323741</v>
      </c>
    </row>
    <row r="24" spans="1:14" ht="11.25" customHeight="1">
      <c r="A24" s="3" t="s">
        <v>72</v>
      </c>
      <c r="B24" s="17"/>
      <c r="C24" s="14" t="s">
        <v>7</v>
      </c>
      <c r="D24" s="14"/>
      <c r="E24" s="33">
        <f aca="true" t="shared" si="9" ref="E24:J24">E25</f>
        <v>0</v>
      </c>
      <c r="F24" s="33">
        <f t="shared" si="9"/>
        <v>135624.94</v>
      </c>
      <c r="G24" s="33">
        <f t="shared" si="9"/>
        <v>135624.94</v>
      </c>
      <c r="H24" s="33">
        <f t="shared" si="9"/>
        <v>0</v>
      </c>
      <c r="I24" s="33">
        <f t="shared" si="9"/>
        <v>0</v>
      </c>
      <c r="J24" s="33">
        <f t="shared" si="9"/>
        <v>0</v>
      </c>
      <c r="K24" s="16">
        <f t="shared" si="1"/>
        <v>0</v>
      </c>
      <c r="L24" s="21" t="e">
        <f>H24/E24*100</f>
        <v>#DIV/0!</v>
      </c>
      <c r="M24" s="16">
        <f>H24-G24</f>
        <v>-135624.94</v>
      </c>
      <c r="N24" s="21">
        <f>H24/G24*100</f>
        <v>0</v>
      </c>
    </row>
    <row r="25" spans="1:14" ht="11.25" customHeight="1">
      <c r="A25" s="3" t="s">
        <v>73</v>
      </c>
      <c r="B25" s="17"/>
      <c r="C25" s="14" t="s">
        <v>7</v>
      </c>
      <c r="D25" s="14" t="s">
        <v>22</v>
      </c>
      <c r="E25" s="16">
        <v>0</v>
      </c>
      <c r="F25" s="22">
        <v>135624.94</v>
      </c>
      <c r="G25" s="22">
        <v>135624.94</v>
      </c>
      <c r="H25" s="10">
        <v>0</v>
      </c>
      <c r="I25" s="10">
        <v>0</v>
      </c>
      <c r="J25" s="10">
        <v>0</v>
      </c>
      <c r="K25" s="16">
        <f t="shared" si="1"/>
        <v>0</v>
      </c>
      <c r="L25" s="21" t="e">
        <f>H25/E25*100</f>
        <v>#DIV/0!</v>
      </c>
      <c r="M25" s="16">
        <f>H25-G25</f>
        <v>-135624.94</v>
      </c>
      <c r="N25" s="21">
        <f>H25/G25*100</f>
        <v>0</v>
      </c>
    </row>
    <row r="26" spans="1:14" ht="11.25" customHeight="1">
      <c r="A26" s="1" t="s">
        <v>8</v>
      </c>
      <c r="B26" s="14" t="s">
        <v>55</v>
      </c>
      <c r="C26" s="14" t="s">
        <v>9</v>
      </c>
      <c r="D26" s="14" t="s">
        <v>43</v>
      </c>
      <c r="E26" s="23">
        <f aca="true" t="shared" si="10" ref="E26:J26">E27+E28+E29+E30+E31</f>
        <v>61004098.26999999</v>
      </c>
      <c r="F26" s="23">
        <f t="shared" si="10"/>
        <v>61243048.220000006</v>
      </c>
      <c r="G26" s="23">
        <f t="shared" si="10"/>
        <v>61243048.220000006</v>
      </c>
      <c r="H26" s="23">
        <f t="shared" si="10"/>
        <v>97971572</v>
      </c>
      <c r="I26" s="23">
        <f t="shared" si="10"/>
        <v>46182390</v>
      </c>
      <c r="J26" s="23">
        <f t="shared" si="10"/>
        <v>45108190</v>
      </c>
      <c r="K26" s="16">
        <f t="shared" si="1"/>
        <v>36967473.73000001</v>
      </c>
      <c r="L26" s="21">
        <f t="shared" si="2"/>
        <v>160.59834466593455</v>
      </c>
      <c r="M26" s="16">
        <f t="shared" si="3"/>
        <v>36728523.779999994</v>
      </c>
      <c r="N26" s="21">
        <f t="shared" si="4"/>
        <v>159.97174348354145</v>
      </c>
    </row>
    <row r="27" spans="1:14" ht="11.25" customHeight="1">
      <c r="A27" s="1" t="s">
        <v>39</v>
      </c>
      <c r="B27" s="14" t="s">
        <v>58</v>
      </c>
      <c r="C27" s="14" t="s">
        <v>9</v>
      </c>
      <c r="D27" s="14" t="s">
        <v>6</v>
      </c>
      <c r="E27" s="16">
        <v>16124586.95</v>
      </c>
      <c r="F27" s="22">
        <v>16315203.23</v>
      </c>
      <c r="G27" s="22">
        <v>16315203.23</v>
      </c>
      <c r="H27" s="10">
        <v>15770100</v>
      </c>
      <c r="I27" s="10">
        <v>10232200</v>
      </c>
      <c r="J27" s="10">
        <v>10232200</v>
      </c>
      <c r="K27" s="16">
        <f t="shared" si="1"/>
        <v>-354486.94999999925</v>
      </c>
      <c r="L27" s="21">
        <f t="shared" si="2"/>
        <v>97.80157500406546</v>
      </c>
      <c r="M27" s="16">
        <f t="shared" si="3"/>
        <v>-545103.2300000004</v>
      </c>
      <c r="N27" s="21">
        <f t="shared" si="4"/>
        <v>96.65892467096164</v>
      </c>
    </row>
    <row r="28" spans="1:14" ht="11.25" customHeight="1">
      <c r="A28" s="1" t="s">
        <v>10</v>
      </c>
      <c r="B28" s="14" t="s">
        <v>58</v>
      </c>
      <c r="C28" s="14" t="s">
        <v>9</v>
      </c>
      <c r="D28" s="14" t="s">
        <v>4</v>
      </c>
      <c r="E28" s="16">
        <v>29909503.65</v>
      </c>
      <c r="F28" s="22">
        <v>35030043</v>
      </c>
      <c r="G28" s="22">
        <v>35030043</v>
      </c>
      <c r="H28" s="10">
        <v>72911172</v>
      </c>
      <c r="I28" s="10">
        <v>26958590</v>
      </c>
      <c r="J28" s="10">
        <v>25884390</v>
      </c>
      <c r="K28" s="16">
        <f t="shared" si="1"/>
        <v>43001668.35</v>
      </c>
      <c r="L28" s="21">
        <f t="shared" si="2"/>
        <v>243.7725909904894</v>
      </c>
      <c r="M28" s="16">
        <f t="shared" si="3"/>
        <v>37881129</v>
      </c>
      <c r="N28" s="21">
        <f t="shared" si="4"/>
        <v>208.13897373748586</v>
      </c>
    </row>
    <row r="29" spans="1:14" ht="11.25" customHeight="1">
      <c r="A29" s="19" t="s">
        <v>49</v>
      </c>
      <c r="B29" s="14" t="s">
        <v>57</v>
      </c>
      <c r="C29" s="14" t="s">
        <v>9</v>
      </c>
      <c r="D29" s="14" t="s">
        <v>21</v>
      </c>
      <c r="E29" s="16">
        <v>9860314.77</v>
      </c>
      <c r="F29" s="22">
        <v>5495700</v>
      </c>
      <c r="G29" s="22">
        <v>5495700</v>
      </c>
      <c r="H29" s="10">
        <v>4670200</v>
      </c>
      <c r="I29" s="10">
        <v>4374500</v>
      </c>
      <c r="J29" s="10">
        <v>4374500</v>
      </c>
      <c r="K29" s="16">
        <f t="shared" si="1"/>
        <v>-5190114.77</v>
      </c>
      <c r="L29" s="21">
        <f t="shared" si="2"/>
        <v>47.36359952938906</v>
      </c>
      <c r="M29" s="16">
        <f t="shared" si="3"/>
        <v>-825500</v>
      </c>
      <c r="N29" s="21">
        <f t="shared" si="4"/>
        <v>84.9791655294139</v>
      </c>
    </row>
    <row r="30" spans="1:14" ht="11.25" customHeight="1">
      <c r="A30" s="1" t="s">
        <v>51</v>
      </c>
      <c r="B30" s="14" t="s">
        <v>55</v>
      </c>
      <c r="C30" s="14" t="s">
        <v>9</v>
      </c>
      <c r="D30" s="14" t="s">
        <v>9</v>
      </c>
      <c r="E30" s="16">
        <v>370202.83</v>
      </c>
      <c r="F30" s="22">
        <v>503435.22</v>
      </c>
      <c r="G30" s="22">
        <v>503435.22</v>
      </c>
      <c r="H30" s="10">
        <v>198000</v>
      </c>
      <c r="I30" s="10">
        <v>195000</v>
      </c>
      <c r="J30" s="10">
        <v>195000</v>
      </c>
      <c r="K30" s="16">
        <f t="shared" si="1"/>
        <v>-172202.83000000002</v>
      </c>
      <c r="L30" s="21">
        <f t="shared" si="2"/>
        <v>53.48419405653922</v>
      </c>
      <c r="M30" s="16">
        <f t="shared" si="3"/>
        <v>-305435.22</v>
      </c>
      <c r="N30" s="21">
        <f t="shared" si="4"/>
        <v>39.32978705780656</v>
      </c>
    </row>
    <row r="31" spans="1:14" ht="11.25" customHeight="1">
      <c r="A31" s="4" t="s">
        <v>1</v>
      </c>
      <c r="B31" s="14" t="s">
        <v>58</v>
      </c>
      <c r="C31" s="14" t="s">
        <v>9</v>
      </c>
      <c r="D31" s="14" t="s">
        <v>11</v>
      </c>
      <c r="E31" s="16">
        <v>4739490.07</v>
      </c>
      <c r="F31" s="22">
        <v>3898666.77</v>
      </c>
      <c r="G31" s="22">
        <v>3898666.77</v>
      </c>
      <c r="H31" s="10">
        <v>4422100</v>
      </c>
      <c r="I31" s="10">
        <v>4422100</v>
      </c>
      <c r="J31" s="10">
        <v>4422100</v>
      </c>
      <c r="K31" s="16">
        <f t="shared" si="1"/>
        <v>-317390.0700000003</v>
      </c>
      <c r="L31" s="21">
        <f t="shared" si="2"/>
        <v>93.3032865284598</v>
      </c>
      <c r="M31" s="16">
        <f t="shared" si="3"/>
        <v>523433.23</v>
      </c>
      <c r="N31" s="21">
        <f t="shared" si="4"/>
        <v>113.42595458600839</v>
      </c>
    </row>
    <row r="32" spans="1:14" ht="11.25" customHeight="1">
      <c r="A32" s="1" t="s">
        <v>31</v>
      </c>
      <c r="B32" s="14" t="s">
        <v>57</v>
      </c>
      <c r="C32" s="14" t="s">
        <v>5</v>
      </c>
      <c r="D32" s="14"/>
      <c r="E32" s="23">
        <f aca="true" t="shared" si="11" ref="E32:J32">E33+E34</f>
        <v>37221506.67</v>
      </c>
      <c r="F32" s="23">
        <f t="shared" si="11"/>
        <v>48967966.89</v>
      </c>
      <c r="G32" s="23">
        <f t="shared" si="11"/>
        <v>48967966.89</v>
      </c>
      <c r="H32" s="23">
        <f t="shared" si="11"/>
        <v>39158400</v>
      </c>
      <c r="I32" s="23">
        <f t="shared" si="11"/>
        <v>28729600</v>
      </c>
      <c r="J32" s="23">
        <f t="shared" si="11"/>
        <v>27789600</v>
      </c>
      <c r="K32" s="16">
        <f t="shared" si="1"/>
        <v>1936893.3299999982</v>
      </c>
      <c r="L32" s="21">
        <f t="shared" si="2"/>
        <v>105.2036940556227</v>
      </c>
      <c r="M32" s="16">
        <f t="shared" si="3"/>
        <v>-9809566.89</v>
      </c>
      <c r="N32" s="21">
        <f t="shared" si="4"/>
        <v>79.96737967080422</v>
      </c>
    </row>
    <row r="33" spans="1:14" ht="11.25" customHeight="1">
      <c r="A33" s="1" t="s">
        <v>32</v>
      </c>
      <c r="B33" s="14" t="s">
        <v>57</v>
      </c>
      <c r="C33" s="14" t="s">
        <v>5</v>
      </c>
      <c r="D33" s="14" t="s">
        <v>6</v>
      </c>
      <c r="E33" s="16">
        <v>31619006.67</v>
      </c>
      <c r="F33" s="22">
        <v>42786214.89</v>
      </c>
      <c r="G33" s="22">
        <v>42786214.89</v>
      </c>
      <c r="H33" s="10">
        <v>31643500</v>
      </c>
      <c r="I33" s="10">
        <v>22754700</v>
      </c>
      <c r="J33" s="10">
        <v>22004700</v>
      </c>
      <c r="K33" s="16">
        <f t="shared" si="1"/>
        <v>24493.329999998212</v>
      </c>
      <c r="L33" s="21">
        <f t="shared" si="2"/>
        <v>100.07746394520116</v>
      </c>
      <c r="M33" s="16">
        <f t="shared" si="3"/>
        <v>-11142714.89</v>
      </c>
      <c r="N33" s="21">
        <f t="shared" si="4"/>
        <v>73.95723150868324</v>
      </c>
    </row>
    <row r="34" spans="1:14" ht="11.25" customHeight="1">
      <c r="A34" s="1" t="s">
        <v>63</v>
      </c>
      <c r="B34" s="14"/>
      <c r="C34" s="14" t="s">
        <v>5</v>
      </c>
      <c r="D34" s="14" t="s">
        <v>14</v>
      </c>
      <c r="E34" s="16">
        <v>5602500</v>
      </c>
      <c r="F34" s="22">
        <v>6181752</v>
      </c>
      <c r="G34" s="22">
        <v>6181752</v>
      </c>
      <c r="H34" s="10">
        <v>7514900</v>
      </c>
      <c r="I34" s="10">
        <v>5974900</v>
      </c>
      <c r="J34" s="10">
        <v>5784900</v>
      </c>
      <c r="K34" s="16">
        <f t="shared" si="1"/>
        <v>1912400</v>
      </c>
      <c r="L34" s="21">
        <f>H34/E34*100</f>
        <v>134.13476126729137</v>
      </c>
      <c r="M34" s="16">
        <f>H34-G34</f>
        <v>1333148</v>
      </c>
      <c r="N34" s="21">
        <f t="shared" si="4"/>
        <v>121.56586029332786</v>
      </c>
    </row>
    <row r="35" spans="1:14" ht="11.25" customHeight="1">
      <c r="A35" s="1" t="s">
        <v>25</v>
      </c>
      <c r="B35" s="18">
        <v>300</v>
      </c>
      <c r="C35" s="14" t="s">
        <v>13</v>
      </c>
      <c r="D35" s="14"/>
      <c r="E35" s="23">
        <f aca="true" t="shared" si="12" ref="E35:J35">E36+E37+E38</f>
        <v>5618269.84</v>
      </c>
      <c r="F35" s="23">
        <f t="shared" si="12"/>
        <v>9925992.2</v>
      </c>
      <c r="G35" s="23">
        <f>G36+G37+G38</f>
        <v>9925992.2</v>
      </c>
      <c r="H35" s="23">
        <f t="shared" si="12"/>
        <v>7299800</v>
      </c>
      <c r="I35" s="23">
        <f t="shared" si="12"/>
        <v>7349800</v>
      </c>
      <c r="J35" s="23">
        <f t="shared" si="12"/>
        <v>7349800</v>
      </c>
      <c r="K35" s="16">
        <f t="shared" si="1"/>
        <v>1681530.1600000001</v>
      </c>
      <c r="L35" s="21">
        <f t="shared" si="2"/>
        <v>129.92967956127933</v>
      </c>
      <c r="M35" s="16">
        <f t="shared" si="3"/>
        <v>-2626192.1999999993</v>
      </c>
      <c r="N35" s="21">
        <f t="shared" si="4"/>
        <v>73.5422701621708</v>
      </c>
    </row>
    <row r="36" spans="1:14" ht="11.25" customHeight="1">
      <c r="A36" s="2" t="s">
        <v>37</v>
      </c>
      <c r="B36" s="18">
        <v>300</v>
      </c>
      <c r="C36" s="14" t="s">
        <v>13</v>
      </c>
      <c r="D36" s="14" t="s">
        <v>6</v>
      </c>
      <c r="E36" s="16">
        <v>2356586.24</v>
      </c>
      <c r="F36" s="22">
        <v>2317000</v>
      </c>
      <c r="G36" s="22">
        <v>2317000</v>
      </c>
      <c r="H36" s="22">
        <v>2572800</v>
      </c>
      <c r="I36" s="22">
        <v>2572800</v>
      </c>
      <c r="J36" s="22">
        <v>2572800</v>
      </c>
      <c r="K36" s="16">
        <f t="shared" si="1"/>
        <v>216213.75999999978</v>
      </c>
      <c r="L36" s="21">
        <f t="shared" si="2"/>
        <v>109.17487152942044</v>
      </c>
      <c r="M36" s="16">
        <f t="shared" si="3"/>
        <v>255800</v>
      </c>
      <c r="N36" s="21">
        <f t="shared" si="4"/>
        <v>111.04013810962452</v>
      </c>
    </row>
    <row r="37" spans="1:14" ht="11.25" customHeight="1">
      <c r="A37" s="2" t="s">
        <v>35</v>
      </c>
      <c r="B37" s="18">
        <v>300</v>
      </c>
      <c r="C37" s="14" t="s">
        <v>13</v>
      </c>
      <c r="D37" s="14" t="s">
        <v>21</v>
      </c>
      <c r="E37" s="16">
        <v>5000</v>
      </c>
      <c r="F37" s="22">
        <v>2233000.2</v>
      </c>
      <c r="G37" s="22">
        <v>2233000.2</v>
      </c>
      <c r="H37" s="10">
        <v>50000</v>
      </c>
      <c r="I37" s="10">
        <v>100000</v>
      </c>
      <c r="J37" s="10">
        <v>100000</v>
      </c>
      <c r="K37" s="16">
        <f t="shared" si="1"/>
        <v>45000</v>
      </c>
      <c r="L37" s="21">
        <f t="shared" si="2"/>
        <v>1000</v>
      </c>
      <c r="M37" s="16">
        <f t="shared" si="3"/>
        <v>-2183000.2</v>
      </c>
      <c r="N37" s="21">
        <f t="shared" si="4"/>
        <v>2.2391399696247225</v>
      </c>
    </row>
    <row r="38" spans="1:14" ht="11.25" customHeight="1">
      <c r="A38" s="1" t="s">
        <v>12</v>
      </c>
      <c r="B38" s="18">
        <v>300</v>
      </c>
      <c r="C38" s="14" t="s">
        <v>13</v>
      </c>
      <c r="D38" s="14" t="s">
        <v>14</v>
      </c>
      <c r="E38" s="16">
        <v>3256683.6</v>
      </c>
      <c r="F38" s="22">
        <v>5375992</v>
      </c>
      <c r="G38" s="22">
        <v>5375992</v>
      </c>
      <c r="H38" s="10">
        <v>4677000</v>
      </c>
      <c r="I38" s="10">
        <v>4677000</v>
      </c>
      <c r="J38" s="10">
        <v>4677000</v>
      </c>
      <c r="K38" s="16">
        <f t="shared" si="1"/>
        <v>1420316.4</v>
      </c>
      <c r="L38" s="21">
        <f t="shared" si="2"/>
        <v>143.61235460515724</v>
      </c>
      <c r="M38" s="16">
        <f t="shared" si="3"/>
        <v>-698992</v>
      </c>
      <c r="N38" s="21">
        <f t="shared" si="4"/>
        <v>86.99789731829958</v>
      </c>
    </row>
    <row r="39" spans="1:14" ht="11.25" customHeight="1">
      <c r="A39" s="4" t="s">
        <v>28</v>
      </c>
      <c r="B39" s="18">
        <v>357</v>
      </c>
      <c r="C39" s="15">
        <v>11</v>
      </c>
      <c r="D39" s="14"/>
      <c r="E39" s="23">
        <f aca="true" t="shared" si="13" ref="E39:J39">E40</f>
        <v>2027243.26</v>
      </c>
      <c r="F39" s="23">
        <f t="shared" si="13"/>
        <v>6176845.71</v>
      </c>
      <c r="G39" s="23">
        <f t="shared" si="13"/>
        <v>6176845.71</v>
      </c>
      <c r="H39" s="23">
        <f t="shared" si="13"/>
        <v>3188600</v>
      </c>
      <c r="I39" s="23">
        <f t="shared" si="13"/>
        <v>2289200</v>
      </c>
      <c r="J39" s="23">
        <f t="shared" si="13"/>
        <v>2289200</v>
      </c>
      <c r="K39" s="16">
        <f t="shared" si="1"/>
        <v>1161356.74</v>
      </c>
      <c r="L39" s="21">
        <f t="shared" si="2"/>
        <v>157.28748803436642</v>
      </c>
      <c r="M39" s="16">
        <f t="shared" si="3"/>
        <v>-2988245.71</v>
      </c>
      <c r="N39" s="21">
        <f t="shared" si="4"/>
        <v>51.62181718150768</v>
      </c>
    </row>
    <row r="40" spans="1:14" ht="11.25" customHeight="1">
      <c r="A40" s="4" t="s">
        <v>27</v>
      </c>
      <c r="B40" s="18">
        <v>357</v>
      </c>
      <c r="C40" s="15">
        <v>11</v>
      </c>
      <c r="D40" s="14" t="s">
        <v>6</v>
      </c>
      <c r="E40" s="22">
        <v>2027243.26</v>
      </c>
      <c r="F40" s="22">
        <v>6176845.71</v>
      </c>
      <c r="G40" s="22">
        <v>6176845.71</v>
      </c>
      <c r="H40" s="10">
        <v>3188600</v>
      </c>
      <c r="I40" s="10">
        <v>2289200</v>
      </c>
      <c r="J40" s="10">
        <v>2289200</v>
      </c>
      <c r="K40" s="16">
        <f t="shared" si="1"/>
        <v>1161356.74</v>
      </c>
      <c r="L40" s="21">
        <f t="shared" si="2"/>
        <v>157.28748803436642</v>
      </c>
      <c r="M40" s="16">
        <f t="shared" si="3"/>
        <v>-2988245.71</v>
      </c>
      <c r="N40" s="21">
        <f t="shared" si="4"/>
        <v>51.62181718150768</v>
      </c>
    </row>
    <row r="41" spans="1:14" ht="11.25" customHeight="1">
      <c r="A41" s="1" t="s">
        <v>41</v>
      </c>
      <c r="B41" s="14" t="s">
        <v>59</v>
      </c>
      <c r="C41" s="14" t="s">
        <v>26</v>
      </c>
      <c r="D41" s="14"/>
      <c r="E41" s="23">
        <f aca="true" t="shared" si="14" ref="E41:J41">E42</f>
        <v>5485.62</v>
      </c>
      <c r="F41" s="23">
        <f t="shared" si="14"/>
        <v>10000</v>
      </c>
      <c r="G41" s="23">
        <f t="shared" si="14"/>
        <v>10000</v>
      </c>
      <c r="H41" s="23">
        <f t="shared" si="14"/>
        <v>10000</v>
      </c>
      <c r="I41" s="23">
        <f t="shared" si="14"/>
        <v>10000</v>
      </c>
      <c r="J41" s="23">
        <f t="shared" si="14"/>
        <v>10000</v>
      </c>
      <c r="K41" s="16">
        <f t="shared" si="1"/>
        <v>4514.38</v>
      </c>
      <c r="L41" s="21">
        <f t="shared" si="2"/>
        <v>182.29479985853925</v>
      </c>
      <c r="M41" s="16">
        <f t="shared" si="3"/>
        <v>0</v>
      </c>
      <c r="N41" s="21">
        <f t="shared" si="4"/>
        <v>100</v>
      </c>
    </row>
    <row r="42" spans="1:14" ht="11.25" customHeight="1">
      <c r="A42" s="1" t="s">
        <v>33</v>
      </c>
      <c r="B42" s="14" t="s">
        <v>59</v>
      </c>
      <c r="C42" s="14" t="s">
        <v>26</v>
      </c>
      <c r="D42" s="14" t="s">
        <v>6</v>
      </c>
      <c r="E42" s="22">
        <v>5485.62</v>
      </c>
      <c r="F42" s="22">
        <v>10000</v>
      </c>
      <c r="G42" s="22">
        <v>10000</v>
      </c>
      <c r="H42" s="22">
        <v>10000</v>
      </c>
      <c r="I42" s="22">
        <v>10000</v>
      </c>
      <c r="J42" s="22">
        <v>10000</v>
      </c>
      <c r="K42" s="16">
        <f t="shared" si="1"/>
        <v>4514.38</v>
      </c>
      <c r="L42" s="21">
        <f t="shared" si="2"/>
        <v>182.29479985853925</v>
      </c>
      <c r="M42" s="16">
        <f t="shared" si="3"/>
        <v>0</v>
      </c>
      <c r="N42" s="21">
        <f t="shared" si="4"/>
        <v>100</v>
      </c>
    </row>
    <row r="43" spans="1:14" ht="11.25" customHeight="1">
      <c r="A43" s="1" t="s">
        <v>52</v>
      </c>
      <c r="B43" s="14" t="s">
        <v>59</v>
      </c>
      <c r="C43" s="14" t="s">
        <v>18</v>
      </c>
      <c r="D43" s="14"/>
      <c r="E43" s="23">
        <f aca="true" t="shared" si="15" ref="E43:J43">E44</f>
        <v>9660700</v>
      </c>
      <c r="F43" s="23">
        <f t="shared" si="15"/>
        <v>10469200</v>
      </c>
      <c r="G43" s="23">
        <f t="shared" si="15"/>
        <v>10469200</v>
      </c>
      <c r="H43" s="23">
        <f t="shared" si="15"/>
        <v>11751900</v>
      </c>
      <c r="I43" s="23">
        <f t="shared" si="15"/>
        <v>8525800</v>
      </c>
      <c r="J43" s="23">
        <f t="shared" si="15"/>
        <v>8760200</v>
      </c>
      <c r="K43" s="16">
        <f t="shared" si="1"/>
        <v>2091200</v>
      </c>
      <c r="L43" s="21">
        <f t="shared" si="2"/>
        <v>121.64646454190691</v>
      </c>
      <c r="M43" s="16">
        <f t="shared" si="3"/>
        <v>1282700</v>
      </c>
      <c r="N43" s="21">
        <f t="shared" si="4"/>
        <v>112.25213005769304</v>
      </c>
    </row>
    <row r="44" spans="1:14" ht="11.25" customHeight="1">
      <c r="A44" s="1" t="s">
        <v>20</v>
      </c>
      <c r="B44" s="14" t="s">
        <v>59</v>
      </c>
      <c r="C44" s="14" t="s">
        <v>18</v>
      </c>
      <c r="D44" s="14" t="s">
        <v>6</v>
      </c>
      <c r="E44" s="22">
        <v>9660700</v>
      </c>
      <c r="F44" s="22">
        <v>10469200</v>
      </c>
      <c r="G44" s="22">
        <v>10469200</v>
      </c>
      <c r="H44" s="10">
        <v>11751900</v>
      </c>
      <c r="I44" s="10">
        <v>8525800</v>
      </c>
      <c r="J44" s="10">
        <v>8760200</v>
      </c>
      <c r="K44" s="16">
        <f t="shared" si="1"/>
        <v>2091200</v>
      </c>
      <c r="L44" s="21">
        <f t="shared" si="2"/>
        <v>121.64646454190691</v>
      </c>
      <c r="M44" s="16">
        <f t="shared" si="3"/>
        <v>1282700</v>
      </c>
      <c r="N44" s="21">
        <f t="shared" si="4"/>
        <v>112.25213005769304</v>
      </c>
    </row>
    <row r="45" spans="1:14" ht="11.25" customHeight="1">
      <c r="A45" s="1" t="s">
        <v>65</v>
      </c>
      <c r="B45" s="14"/>
      <c r="C45" s="14"/>
      <c r="D45" s="14"/>
      <c r="E45" s="22">
        <v>0</v>
      </c>
      <c r="F45" s="23">
        <v>0</v>
      </c>
      <c r="G45" s="22">
        <v>0</v>
      </c>
      <c r="H45" s="10">
        <v>0</v>
      </c>
      <c r="I45" s="10">
        <v>2600000</v>
      </c>
      <c r="J45" s="10">
        <v>5200000</v>
      </c>
      <c r="K45" s="16">
        <f>H45-E45</f>
        <v>0</v>
      </c>
      <c r="L45" s="21" t="e">
        <f>H45/E45*100</f>
        <v>#DIV/0!</v>
      </c>
      <c r="M45" s="16">
        <f>H45-G45</f>
        <v>0</v>
      </c>
      <c r="N45" s="21" t="e">
        <f>H45/G45*100</f>
        <v>#DIV/0!</v>
      </c>
    </row>
    <row r="46" spans="1:14" ht="11.25" customHeight="1">
      <c r="A46" s="1" t="s">
        <v>60</v>
      </c>
      <c r="B46" s="1"/>
      <c r="C46" s="20"/>
      <c r="D46" s="20"/>
      <c r="E46" s="10">
        <f aca="true" t="shared" si="16" ref="E46:J46">E4+E11+E13+E15+E21+E24+E26+E32+E35+E39+E41+E43+E45</f>
        <v>165200253.46</v>
      </c>
      <c r="F46" s="10">
        <f t="shared" si="16"/>
        <v>217763227.35</v>
      </c>
      <c r="G46" s="10">
        <f t="shared" si="16"/>
        <v>217763227.35</v>
      </c>
      <c r="H46" s="10">
        <f t="shared" si="16"/>
        <v>216611868</v>
      </c>
      <c r="I46" s="10">
        <f t="shared" si="16"/>
        <v>137742608</v>
      </c>
      <c r="J46" s="10">
        <f t="shared" si="16"/>
        <v>137733680</v>
      </c>
      <c r="K46" s="10">
        <f>K4+K11+K13+K15+K21+K26+K32+K35+K39+K41+K43+K45</f>
        <v>51411614.54000002</v>
      </c>
      <c r="L46" s="10" t="e">
        <f>L4+L11+L13+L15+L21+L26+L32+L35+L39+L41+L43+L45</f>
        <v>#DIV/0!</v>
      </c>
      <c r="M46" s="10">
        <f>M4+M11+M13+M15+M21+M26+M32+M35+M39+M41+M43+M45</f>
        <v>-1015734.4100000067</v>
      </c>
      <c r="N46" s="10" t="e">
        <f>N4+N11+N13+N15+N21+N26+N32+N35+N39+N41+N43+N45</f>
        <v>#DIV/0!</v>
      </c>
    </row>
    <row r="47" spans="5:14" ht="12.75">
      <c r="E47" s="24"/>
      <c r="F47" s="34"/>
      <c r="G47" s="34"/>
      <c r="H47" s="24"/>
      <c r="I47" s="24"/>
      <c r="J47" s="25"/>
      <c r="K47" s="26"/>
      <c r="L47" s="26"/>
      <c r="M47" s="26"/>
      <c r="N47" s="26"/>
    </row>
  </sheetData>
  <sheetProtection/>
  <mergeCells count="2">
    <mergeCell ref="F47:G47"/>
    <mergeCell ref="A1:N1"/>
  </mergeCells>
  <printOptions/>
  <pageMargins left="0.5905511811023623" right="0" top="0.3937007874015748" bottom="0.3937007874015748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Fin</cp:lastModifiedBy>
  <cp:lastPrinted>2022-11-04T09:35:22Z</cp:lastPrinted>
  <dcterms:created xsi:type="dcterms:W3CDTF">2008-11-25T09:39:58Z</dcterms:created>
  <dcterms:modified xsi:type="dcterms:W3CDTF">2022-11-04T09:35:26Z</dcterms:modified>
  <cp:category/>
  <cp:version/>
  <cp:contentType/>
  <cp:contentStatus/>
</cp:coreProperties>
</file>