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1380" windowWidth="16380" windowHeight="6810"/>
  </bookViews>
  <sheets>
    <sheet name="Лист1-ведом.струк." sheetId="1" r:id="rId1"/>
    <sheet name="Отчет о совместимости" sheetId="2" r:id="rId2"/>
  </sheets>
  <calcPr calcId="145621"/>
</workbook>
</file>

<file path=xl/calcChain.xml><?xml version="1.0" encoding="utf-8"?>
<calcChain xmlns="http://schemas.openxmlformats.org/spreadsheetml/2006/main">
  <c r="J124" i="1"/>
  <c r="K124"/>
  <c r="L124"/>
  <c r="M124"/>
  <c r="N124"/>
  <c r="O124"/>
  <c r="P124"/>
  <c r="Q124"/>
  <c r="Q97"/>
  <c r="Q96"/>
  <c r="R124"/>
  <c r="S124"/>
  <c r="T124"/>
  <c r="U124"/>
  <c r="V124"/>
  <c r="W124"/>
  <c r="W127"/>
  <c r="V127"/>
  <c r="U127"/>
  <c r="T127"/>
  <c r="S127"/>
  <c r="R127"/>
  <c r="Q127"/>
  <c r="P127"/>
  <c r="O127"/>
  <c r="N127"/>
  <c r="M127"/>
  <c r="L127"/>
  <c r="K127"/>
  <c r="J127"/>
  <c r="I127"/>
  <c r="I25"/>
  <c r="I30"/>
  <c r="W30"/>
  <c r="V30"/>
  <c r="U30"/>
  <c r="T30"/>
  <c r="S30"/>
  <c r="R30"/>
  <c r="Q30"/>
  <c r="P30"/>
  <c r="O30"/>
  <c r="N30"/>
  <c r="M30"/>
  <c r="L30"/>
  <c r="K30"/>
  <c r="J30"/>
  <c r="J114"/>
  <c r="K114"/>
  <c r="K113"/>
  <c r="L114"/>
  <c r="M114"/>
  <c r="N114"/>
  <c r="O114"/>
  <c r="O113"/>
  <c r="P114"/>
  <c r="Q114"/>
  <c r="R114"/>
  <c r="S114"/>
  <c r="S113"/>
  <c r="T114"/>
  <c r="U114"/>
  <c r="V114"/>
  <c r="W114"/>
  <c r="W113"/>
  <c r="I114"/>
  <c r="W26"/>
  <c r="V26"/>
  <c r="U26"/>
  <c r="T26"/>
  <c r="S26"/>
  <c r="R26"/>
  <c r="Q26"/>
  <c r="P26"/>
  <c r="O26"/>
  <c r="N26"/>
  <c r="M26"/>
  <c r="L26"/>
  <c r="K26"/>
  <c r="J26"/>
  <c r="I26"/>
  <c r="J20"/>
  <c r="K20"/>
  <c r="L20"/>
  <c r="M20"/>
  <c r="N20"/>
  <c r="O20"/>
  <c r="P20"/>
  <c r="Q20"/>
  <c r="R20"/>
  <c r="S20"/>
  <c r="T20"/>
  <c r="U20"/>
  <c r="V20"/>
  <c r="W20"/>
  <c r="I21"/>
  <c r="W70"/>
  <c r="U70"/>
  <c r="T70"/>
  <c r="S70"/>
  <c r="R70"/>
  <c r="Q70"/>
  <c r="P70"/>
  <c r="O70"/>
  <c r="N70"/>
  <c r="M70"/>
  <c r="L70"/>
  <c r="K70"/>
  <c r="J70"/>
  <c r="I70"/>
  <c r="W68"/>
  <c r="V68"/>
  <c r="I68"/>
  <c r="X12"/>
  <c r="I23"/>
  <c r="I20"/>
  <c r="V100"/>
  <c r="V99"/>
  <c r="V98"/>
  <c r="U100"/>
  <c r="U99"/>
  <c r="U98"/>
  <c r="T100"/>
  <c r="T99"/>
  <c r="T98"/>
  <c r="T97"/>
  <c r="T96"/>
  <c r="S100"/>
  <c r="R100"/>
  <c r="R99"/>
  <c r="Q100"/>
  <c r="Q99"/>
  <c r="Q98"/>
  <c r="P100"/>
  <c r="P99"/>
  <c r="O100"/>
  <c r="O99"/>
  <c r="O98"/>
  <c r="O97"/>
  <c r="O96"/>
  <c r="N100"/>
  <c r="N99"/>
  <c r="N98"/>
  <c r="M100"/>
  <c r="M99"/>
  <c r="M98"/>
  <c r="L100"/>
  <c r="L99"/>
  <c r="L98"/>
  <c r="L97"/>
  <c r="L96"/>
  <c r="K100"/>
  <c r="K99"/>
  <c r="K98"/>
  <c r="K97"/>
  <c r="J100"/>
  <c r="I100"/>
  <c r="I99"/>
  <c r="S99"/>
  <c r="J99"/>
  <c r="X100"/>
  <c r="X99"/>
  <c r="W100"/>
  <c r="W99"/>
  <c r="W98"/>
  <c r="W97"/>
  <c r="W96"/>
  <c r="X106"/>
  <c r="W122"/>
  <c r="V122"/>
  <c r="U122"/>
  <c r="T122"/>
  <c r="S122"/>
  <c r="R122"/>
  <c r="Q122"/>
  <c r="P122"/>
  <c r="O122"/>
  <c r="N122"/>
  <c r="M122"/>
  <c r="L122"/>
  <c r="K122"/>
  <c r="J122"/>
  <c r="I122"/>
  <c r="W120"/>
  <c r="V120"/>
  <c r="U120"/>
  <c r="T120"/>
  <c r="S120"/>
  <c r="R120"/>
  <c r="Q120"/>
  <c r="P120"/>
  <c r="O120"/>
  <c r="N120"/>
  <c r="M120"/>
  <c r="L120"/>
  <c r="K120"/>
  <c r="J120"/>
  <c r="I120"/>
  <c r="W111"/>
  <c r="V111"/>
  <c r="U111"/>
  <c r="T111"/>
  <c r="S111"/>
  <c r="R111"/>
  <c r="Q111"/>
  <c r="P111"/>
  <c r="O111"/>
  <c r="N111"/>
  <c r="M111"/>
  <c r="L111"/>
  <c r="K111"/>
  <c r="J111"/>
  <c r="I111"/>
  <c r="W109"/>
  <c r="V109"/>
  <c r="U109"/>
  <c r="T109"/>
  <c r="S109"/>
  <c r="R109"/>
  <c r="Q109"/>
  <c r="P109"/>
  <c r="O109"/>
  <c r="N109"/>
  <c r="M109"/>
  <c r="L109"/>
  <c r="K109"/>
  <c r="J109"/>
  <c r="I109"/>
  <c r="W107"/>
  <c r="W106"/>
  <c r="W105"/>
  <c r="V107"/>
  <c r="V106"/>
  <c r="V105"/>
  <c r="U107"/>
  <c r="U106"/>
  <c r="U105"/>
  <c r="T107"/>
  <c r="T106"/>
  <c r="T105"/>
  <c r="S107"/>
  <c r="S106"/>
  <c r="S105"/>
  <c r="R107"/>
  <c r="R106"/>
  <c r="R105"/>
  <c r="R97"/>
  <c r="R96"/>
  <c r="Q107"/>
  <c r="Q106"/>
  <c r="Q105"/>
  <c r="P107"/>
  <c r="P106"/>
  <c r="P105"/>
  <c r="O107"/>
  <c r="O106"/>
  <c r="O105"/>
  <c r="N107"/>
  <c r="N106"/>
  <c r="N105"/>
  <c r="M107"/>
  <c r="M106"/>
  <c r="M105"/>
  <c r="L107"/>
  <c r="L106"/>
  <c r="L105"/>
  <c r="K107"/>
  <c r="K106"/>
  <c r="K105"/>
  <c r="J107"/>
  <c r="J106"/>
  <c r="J105"/>
  <c r="J97"/>
  <c r="J96"/>
  <c r="I107"/>
  <c r="I106"/>
  <c r="I105"/>
  <c r="I78"/>
  <c r="W78"/>
  <c r="V78"/>
  <c r="U78"/>
  <c r="T78"/>
  <c r="S78"/>
  <c r="R78"/>
  <c r="Q78"/>
  <c r="P78"/>
  <c r="O78"/>
  <c r="N78"/>
  <c r="M78"/>
  <c r="L78"/>
  <c r="K78"/>
  <c r="J78"/>
  <c r="W76"/>
  <c r="V76"/>
  <c r="U76"/>
  <c r="T76"/>
  <c r="S76"/>
  <c r="R76"/>
  <c r="Q76"/>
  <c r="P76"/>
  <c r="O76"/>
  <c r="N76"/>
  <c r="M76"/>
  <c r="L76"/>
  <c r="K76"/>
  <c r="J76"/>
  <c r="I76"/>
  <c r="T152"/>
  <c r="S152"/>
  <c r="R152"/>
  <c r="Q152"/>
  <c r="P152"/>
  <c r="N152"/>
  <c r="L152"/>
  <c r="K152"/>
  <c r="J152"/>
  <c r="U152"/>
  <c r="O152"/>
  <c r="M152"/>
  <c r="I152"/>
  <c r="J14"/>
  <c r="J13"/>
  <c r="K14"/>
  <c r="K13"/>
  <c r="L14"/>
  <c r="L13"/>
  <c r="M14"/>
  <c r="M13"/>
  <c r="N14"/>
  <c r="N13"/>
  <c r="O14"/>
  <c r="O13"/>
  <c r="P14"/>
  <c r="P13"/>
  <c r="Q14"/>
  <c r="Q13"/>
  <c r="R14"/>
  <c r="R13"/>
  <c r="S14"/>
  <c r="S13"/>
  <c r="T14"/>
  <c r="T13"/>
  <c r="U14"/>
  <c r="U13"/>
  <c r="V14"/>
  <c r="V13"/>
  <c r="W14"/>
  <c r="W13"/>
  <c r="I14"/>
  <c r="I13"/>
  <c r="W28"/>
  <c r="W25"/>
  <c r="V28"/>
  <c r="V25"/>
  <c r="U28"/>
  <c r="U25"/>
  <c r="T28"/>
  <c r="T25"/>
  <c r="S28"/>
  <c r="S25"/>
  <c r="R28"/>
  <c r="R25"/>
  <c r="Q28"/>
  <c r="Q25"/>
  <c r="P28"/>
  <c r="P25"/>
  <c r="O28"/>
  <c r="O25"/>
  <c r="N28"/>
  <c r="N25"/>
  <c r="M28"/>
  <c r="M25"/>
  <c r="L28"/>
  <c r="L25"/>
  <c r="K28"/>
  <c r="K25"/>
  <c r="J28"/>
  <c r="J25"/>
  <c r="I28"/>
  <c r="W136"/>
  <c r="W135"/>
  <c r="V136"/>
  <c r="V135"/>
  <c r="U136"/>
  <c r="U135"/>
  <c r="T136"/>
  <c r="T135"/>
  <c r="S136"/>
  <c r="S135"/>
  <c r="R136"/>
  <c r="R135"/>
  <c r="Q136"/>
  <c r="Q135"/>
  <c r="P136"/>
  <c r="P135"/>
  <c r="O136"/>
  <c r="O135"/>
  <c r="N136"/>
  <c r="N135"/>
  <c r="M136"/>
  <c r="M135"/>
  <c r="L136"/>
  <c r="L135"/>
  <c r="K136"/>
  <c r="K135"/>
  <c r="J136"/>
  <c r="J135"/>
  <c r="I136"/>
  <c r="I135"/>
  <c r="W133"/>
  <c r="W132"/>
  <c r="V133"/>
  <c r="V132"/>
  <c r="U133"/>
  <c r="U132"/>
  <c r="T133"/>
  <c r="T132"/>
  <c r="S133"/>
  <c r="S132"/>
  <c r="R133"/>
  <c r="R132"/>
  <c r="Q133"/>
  <c r="Q132"/>
  <c r="P133"/>
  <c r="P132"/>
  <c r="O133"/>
  <c r="O132"/>
  <c r="N133"/>
  <c r="N132"/>
  <c r="M133"/>
  <c r="M132"/>
  <c r="L133"/>
  <c r="L132"/>
  <c r="K133"/>
  <c r="K132"/>
  <c r="J133"/>
  <c r="J132"/>
  <c r="I133"/>
  <c r="I132"/>
  <c r="W18"/>
  <c r="W17"/>
  <c r="W16"/>
  <c r="W12"/>
  <c r="W7"/>
  <c r="W6"/>
  <c r="W5"/>
  <c r="V18"/>
  <c r="V17"/>
  <c r="U18"/>
  <c r="U17"/>
  <c r="U16"/>
  <c r="U12"/>
  <c r="U11"/>
  <c r="T18"/>
  <c r="T17"/>
  <c r="S18"/>
  <c r="S17"/>
  <c r="S16"/>
  <c r="R18"/>
  <c r="R17"/>
  <c r="Q18"/>
  <c r="Q17"/>
  <c r="Q16"/>
  <c r="P18"/>
  <c r="P17"/>
  <c r="P16"/>
  <c r="P12"/>
  <c r="P11"/>
  <c r="P9"/>
  <c r="P8"/>
  <c r="P7"/>
  <c r="O18"/>
  <c r="O17"/>
  <c r="O16"/>
  <c r="N18"/>
  <c r="N17"/>
  <c r="N16"/>
  <c r="M18"/>
  <c r="M17"/>
  <c r="M16"/>
  <c r="M12"/>
  <c r="M11"/>
  <c r="M10"/>
  <c r="L18"/>
  <c r="L17"/>
  <c r="L16"/>
  <c r="K18"/>
  <c r="K17"/>
  <c r="K16"/>
  <c r="K12"/>
  <c r="K11"/>
  <c r="K9"/>
  <c r="J18"/>
  <c r="J17"/>
  <c r="J16"/>
  <c r="J12"/>
  <c r="J11"/>
  <c r="I18"/>
  <c r="I17"/>
  <c r="W9"/>
  <c r="W8"/>
  <c r="V10"/>
  <c r="W10"/>
  <c r="I10"/>
  <c r="I9"/>
  <c r="I8"/>
  <c r="J66"/>
  <c r="K66"/>
  <c r="L66"/>
  <c r="M66"/>
  <c r="N66"/>
  <c r="O66"/>
  <c r="P66"/>
  <c r="Q66"/>
  <c r="R66"/>
  <c r="S66"/>
  <c r="T66"/>
  <c r="U66"/>
  <c r="V66"/>
  <c r="W66"/>
  <c r="I52"/>
  <c r="I51"/>
  <c r="J40"/>
  <c r="J39"/>
  <c r="J38"/>
  <c r="J37"/>
  <c r="J36"/>
  <c r="K40"/>
  <c r="K39"/>
  <c r="K38"/>
  <c r="K37"/>
  <c r="K36"/>
  <c r="L40"/>
  <c r="L39"/>
  <c r="L38"/>
  <c r="L37"/>
  <c r="L36"/>
  <c r="M40"/>
  <c r="M39"/>
  <c r="M38"/>
  <c r="M37"/>
  <c r="M36"/>
  <c r="N40"/>
  <c r="N39"/>
  <c r="N38"/>
  <c r="N37"/>
  <c r="N36"/>
  <c r="O40"/>
  <c r="O39"/>
  <c r="O38"/>
  <c r="O37"/>
  <c r="O36"/>
  <c r="P40"/>
  <c r="P39"/>
  <c r="P38"/>
  <c r="P37"/>
  <c r="P36"/>
  <c r="Q40"/>
  <c r="Q39"/>
  <c r="Q38"/>
  <c r="Q37"/>
  <c r="Q36"/>
  <c r="R40"/>
  <c r="R39"/>
  <c r="R38"/>
  <c r="R37"/>
  <c r="R36"/>
  <c r="S40"/>
  <c r="S39"/>
  <c r="S38"/>
  <c r="S37"/>
  <c r="S36"/>
  <c r="T40"/>
  <c r="T39"/>
  <c r="T38"/>
  <c r="T37"/>
  <c r="T36"/>
  <c r="U40"/>
  <c r="U39"/>
  <c r="U38"/>
  <c r="U37"/>
  <c r="U36"/>
  <c r="V40"/>
  <c r="V39"/>
  <c r="V38"/>
  <c r="V37"/>
  <c r="V36"/>
  <c r="W40"/>
  <c r="W39"/>
  <c r="W38"/>
  <c r="W37"/>
  <c r="W36"/>
  <c r="W103"/>
  <c r="W102"/>
  <c r="V103"/>
  <c r="V102"/>
  <c r="U103"/>
  <c r="U102"/>
  <c r="T103"/>
  <c r="T102"/>
  <c r="S103"/>
  <c r="S102"/>
  <c r="S98"/>
  <c r="R103"/>
  <c r="R102"/>
  <c r="Q103"/>
  <c r="Q102"/>
  <c r="P103"/>
  <c r="P102"/>
  <c r="O103"/>
  <c r="O102"/>
  <c r="N103"/>
  <c r="N102"/>
  <c r="M103"/>
  <c r="M102"/>
  <c r="L103"/>
  <c r="L102"/>
  <c r="K103"/>
  <c r="K102"/>
  <c r="J103"/>
  <c r="J102"/>
  <c r="I103"/>
  <c r="I102"/>
  <c r="I98"/>
  <c r="J125"/>
  <c r="K125"/>
  <c r="L125"/>
  <c r="M125"/>
  <c r="N125"/>
  <c r="O125"/>
  <c r="P125"/>
  <c r="Q125"/>
  <c r="R125"/>
  <c r="S125"/>
  <c r="T125"/>
  <c r="U125"/>
  <c r="V125"/>
  <c r="W125"/>
  <c r="I125"/>
  <c r="I124"/>
  <c r="I40"/>
  <c r="I39"/>
  <c r="I38"/>
  <c r="I37"/>
  <c r="I36"/>
  <c r="W34"/>
  <c r="W33"/>
  <c r="W32"/>
  <c r="V34"/>
  <c r="V33"/>
  <c r="V32"/>
  <c r="U34"/>
  <c r="U33"/>
  <c r="U32"/>
  <c r="T34"/>
  <c r="T33"/>
  <c r="T32"/>
  <c r="S34"/>
  <c r="S33"/>
  <c r="S32"/>
  <c r="R34"/>
  <c r="R33"/>
  <c r="R32"/>
  <c r="R12"/>
  <c r="R11"/>
  <c r="R9"/>
  <c r="Q34"/>
  <c r="Q33"/>
  <c r="Q32"/>
  <c r="P34"/>
  <c r="P33"/>
  <c r="P32"/>
  <c r="O34"/>
  <c r="O33"/>
  <c r="O32"/>
  <c r="N34"/>
  <c r="N33"/>
  <c r="N32"/>
  <c r="M34"/>
  <c r="M33"/>
  <c r="M32"/>
  <c r="L34"/>
  <c r="L33"/>
  <c r="L32"/>
  <c r="K34"/>
  <c r="K33"/>
  <c r="K32"/>
  <c r="J34"/>
  <c r="J33"/>
  <c r="J32"/>
  <c r="I34"/>
  <c r="I33"/>
  <c r="I32"/>
  <c r="W150"/>
  <c r="W149"/>
  <c r="V150"/>
  <c r="V149"/>
  <c r="U150"/>
  <c r="U149"/>
  <c r="T150"/>
  <c r="T149"/>
  <c r="S150"/>
  <c r="S149"/>
  <c r="R150"/>
  <c r="R149"/>
  <c r="Q150"/>
  <c r="Q149"/>
  <c r="P150"/>
  <c r="P149"/>
  <c r="O150"/>
  <c r="O149"/>
  <c r="N150"/>
  <c r="N149"/>
  <c r="M150"/>
  <c r="M149"/>
  <c r="L150"/>
  <c r="L149"/>
  <c r="K150"/>
  <c r="K149"/>
  <c r="J150"/>
  <c r="J149"/>
  <c r="I150"/>
  <c r="I149"/>
  <c r="W148"/>
  <c r="W147"/>
  <c r="V148"/>
  <c r="V147"/>
  <c r="U148"/>
  <c r="U147"/>
  <c r="T148"/>
  <c r="T147"/>
  <c r="S148"/>
  <c r="S147"/>
  <c r="R148"/>
  <c r="R147"/>
  <c r="Q148"/>
  <c r="Q147"/>
  <c r="P148"/>
  <c r="P147"/>
  <c r="O148"/>
  <c r="O147"/>
  <c r="N148"/>
  <c r="N147"/>
  <c r="M148"/>
  <c r="M147"/>
  <c r="L148"/>
  <c r="L147"/>
  <c r="K148"/>
  <c r="K147"/>
  <c r="J148"/>
  <c r="J147"/>
  <c r="I148"/>
  <c r="I147"/>
  <c r="W145"/>
  <c r="W144"/>
  <c r="W143"/>
  <c r="W142"/>
  <c r="W141"/>
  <c r="V145"/>
  <c r="V144"/>
  <c r="V143"/>
  <c r="V142"/>
  <c r="V141"/>
  <c r="U145"/>
  <c r="U144"/>
  <c r="U143"/>
  <c r="U142"/>
  <c r="U141"/>
  <c r="T145"/>
  <c r="T144"/>
  <c r="T143"/>
  <c r="T142"/>
  <c r="T141"/>
  <c r="S145"/>
  <c r="S144"/>
  <c r="S143"/>
  <c r="S142"/>
  <c r="S141"/>
  <c r="R145"/>
  <c r="R144"/>
  <c r="R143"/>
  <c r="R142"/>
  <c r="R141"/>
  <c r="Q145"/>
  <c r="Q144"/>
  <c r="Q143"/>
  <c r="Q142"/>
  <c r="Q141"/>
  <c r="P145"/>
  <c r="P144"/>
  <c r="P143"/>
  <c r="P142"/>
  <c r="P141"/>
  <c r="O145"/>
  <c r="O144"/>
  <c r="O143"/>
  <c r="O142"/>
  <c r="O141"/>
  <c r="N145"/>
  <c r="N144"/>
  <c r="N143"/>
  <c r="N142"/>
  <c r="N141"/>
  <c r="M145"/>
  <c r="M144"/>
  <c r="M143"/>
  <c r="M142"/>
  <c r="M141"/>
  <c r="L145"/>
  <c r="L144"/>
  <c r="L143"/>
  <c r="L142"/>
  <c r="L141"/>
  <c r="K145"/>
  <c r="K144"/>
  <c r="K143"/>
  <c r="K142"/>
  <c r="K141"/>
  <c r="J145"/>
  <c r="J144"/>
  <c r="J143"/>
  <c r="J142"/>
  <c r="J141"/>
  <c r="I145"/>
  <c r="I144"/>
  <c r="I143"/>
  <c r="I142"/>
  <c r="I141"/>
  <c r="W139"/>
  <c r="W138"/>
  <c r="W131"/>
  <c r="W130"/>
  <c r="W129"/>
  <c r="V139"/>
  <c r="V138"/>
  <c r="V131"/>
  <c r="V130"/>
  <c r="V129"/>
  <c r="U139"/>
  <c r="U138"/>
  <c r="T139"/>
  <c r="T138"/>
  <c r="S139"/>
  <c r="S138"/>
  <c r="S131"/>
  <c r="S130"/>
  <c r="S129"/>
  <c r="R139"/>
  <c r="R138"/>
  <c r="R131"/>
  <c r="R130"/>
  <c r="R129"/>
  <c r="Q139"/>
  <c r="Q138"/>
  <c r="P139"/>
  <c r="P138"/>
  <c r="O139"/>
  <c r="O138"/>
  <c r="N139"/>
  <c r="N138"/>
  <c r="M139"/>
  <c r="M138"/>
  <c r="M131"/>
  <c r="M130"/>
  <c r="M129"/>
  <c r="L139"/>
  <c r="L138"/>
  <c r="L131"/>
  <c r="L130"/>
  <c r="L129"/>
  <c r="K139"/>
  <c r="K138"/>
  <c r="J139"/>
  <c r="J138"/>
  <c r="J131"/>
  <c r="J130"/>
  <c r="J129"/>
  <c r="I139"/>
  <c r="I138"/>
  <c r="I131"/>
  <c r="I130"/>
  <c r="I129"/>
  <c r="J113"/>
  <c r="L113"/>
  <c r="M113"/>
  <c r="N113"/>
  <c r="P113"/>
  <c r="Q113"/>
  <c r="R113"/>
  <c r="T113"/>
  <c r="U113"/>
  <c r="V113"/>
  <c r="J118"/>
  <c r="J117"/>
  <c r="K118"/>
  <c r="K117"/>
  <c r="L118"/>
  <c r="L117"/>
  <c r="M118"/>
  <c r="M117"/>
  <c r="N118"/>
  <c r="N117"/>
  <c r="O118"/>
  <c r="O117"/>
  <c r="P118"/>
  <c r="P117"/>
  <c r="Q118"/>
  <c r="Q117"/>
  <c r="R118"/>
  <c r="R117"/>
  <c r="S118"/>
  <c r="S117"/>
  <c r="T118"/>
  <c r="T117"/>
  <c r="U118"/>
  <c r="U117"/>
  <c r="V118"/>
  <c r="V117"/>
  <c r="W118"/>
  <c r="W117"/>
  <c r="J93"/>
  <c r="J92"/>
  <c r="J88"/>
  <c r="K93"/>
  <c r="K92"/>
  <c r="K88"/>
  <c r="L93"/>
  <c r="L92"/>
  <c r="L88"/>
  <c r="M93"/>
  <c r="M92"/>
  <c r="M88"/>
  <c r="N93"/>
  <c r="N92"/>
  <c r="N88"/>
  <c r="O93"/>
  <c r="O92"/>
  <c r="O88"/>
  <c r="P93"/>
  <c r="P92"/>
  <c r="P88"/>
  <c r="Q93"/>
  <c r="Q92"/>
  <c r="Q88"/>
  <c r="R93"/>
  <c r="R92"/>
  <c r="R88"/>
  <c r="S93"/>
  <c r="S92"/>
  <c r="S88"/>
  <c r="T93"/>
  <c r="T92"/>
  <c r="T88"/>
  <c r="U93"/>
  <c r="U92"/>
  <c r="U88"/>
  <c r="V93"/>
  <c r="V92"/>
  <c r="V88"/>
  <c r="W93"/>
  <c r="W92"/>
  <c r="W88"/>
  <c r="J63"/>
  <c r="J62"/>
  <c r="J61"/>
  <c r="J60"/>
  <c r="J59"/>
  <c r="J43"/>
  <c r="K63"/>
  <c r="K62"/>
  <c r="L63"/>
  <c r="L62"/>
  <c r="M63"/>
  <c r="M62"/>
  <c r="N63"/>
  <c r="N62"/>
  <c r="O63"/>
  <c r="O62"/>
  <c r="P63"/>
  <c r="P62"/>
  <c r="Q63"/>
  <c r="Q62"/>
  <c r="R63"/>
  <c r="R62"/>
  <c r="S63"/>
  <c r="S62"/>
  <c r="T63"/>
  <c r="T62"/>
  <c r="U63"/>
  <c r="U62"/>
  <c r="V63"/>
  <c r="V62"/>
  <c r="W63"/>
  <c r="W62"/>
  <c r="J72"/>
  <c r="K72"/>
  <c r="L72"/>
  <c r="M72"/>
  <c r="N72"/>
  <c r="N65"/>
  <c r="O72"/>
  <c r="P72"/>
  <c r="Q72"/>
  <c r="R72"/>
  <c r="S72"/>
  <c r="T72"/>
  <c r="U72"/>
  <c r="U65"/>
  <c r="V72"/>
  <c r="V65"/>
  <c r="W72"/>
  <c r="J74"/>
  <c r="K74"/>
  <c r="L74"/>
  <c r="M74"/>
  <c r="N74"/>
  <c r="O74"/>
  <c r="P74"/>
  <c r="P65"/>
  <c r="P61"/>
  <c r="P60"/>
  <c r="P59"/>
  <c r="P43"/>
  <c r="Q74"/>
  <c r="R74"/>
  <c r="S74"/>
  <c r="T74"/>
  <c r="U74"/>
  <c r="V74"/>
  <c r="W74"/>
  <c r="J85"/>
  <c r="J83"/>
  <c r="K85"/>
  <c r="K84"/>
  <c r="L85"/>
  <c r="L83"/>
  <c r="M85"/>
  <c r="M83"/>
  <c r="M84"/>
  <c r="N85"/>
  <c r="N84"/>
  <c r="O85"/>
  <c r="O84"/>
  <c r="P85"/>
  <c r="P83"/>
  <c r="Q85"/>
  <c r="Q83"/>
  <c r="R85"/>
  <c r="R84"/>
  <c r="S85"/>
  <c r="S84"/>
  <c r="T85"/>
  <c r="T84"/>
  <c r="U85"/>
  <c r="U84"/>
  <c r="U83"/>
  <c r="V85"/>
  <c r="V83"/>
  <c r="W85"/>
  <c r="W83"/>
  <c r="I66"/>
  <c r="J81"/>
  <c r="J80"/>
  <c r="K81"/>
  <c r="K80"/>
  <c r="L81"/>
  <c r="L80"/>
  <c r="M81"/>
  <c r="M80"/>
  <c r="N81"/>
  <c r="N80"/>
  <c r="O81"/>
  <c r="O80"/>
  <c r="P81"/>
  <c r="P80"/>
  <c r="Q81"/>
  <c r="Q80"/>
  <c r="Q61"/>
  <c r="Q60"/>
  <c r="Q59"/>
  <c r="Q43"/>
  <c r="R81"/>
  <c r="R80"/>
  <c r="S81"/>
  <c r="S80"/>
  <c r="T81"/>
  <c r="T80"/>
  <c r="U81"/>
  <c r="U80"/>
  <c r="V81"/>
  <c r="V80"/>
  <c r="W81"/>
  <c r="W80"/>
  <c r="J52"/>
  <c r="J51"/>
  <c r="K52"/>
  <c r="K51"/>
  <c r="L52"/>
  <c r="L51"/>
  <c r="M52"/>
  <c r="M51"/>
  <c r="N52"/>
  <c r="N51"/>
  <c r="O52"/>
  <c r="O51"/>
  <c r="P52"/>
  <c r="P51"/>
  <c r="Q52"/>
  <c r="Q51"/>
  <c r="R52"/>
  <c r="R51"/>
  <c r="S52"/>
  <c r="S51"/>
  <c r="T52"/>
  <c r="T51"/>
  <c r="U52"/>
  <c r="U51"/>
  <c r="V52"/>
  <c r="V51"/>
  <c r="W52"/>
  <c r="W51"/>
  <c r="I93"/>
  <c r="I92"/>
  <c r="I88"/>
  <c r="I43"/>
  <c r="I74"/>
  <c r="I65"/>
  <c r="I72"/>
  <c r="I81"/>
  <c r="I80"/>
  <c r="I63"/>
  <c r="I62"/>
  <c r="I118"/>
  <c r="I117"/>
  <c r="I113"/>
  <c r="I85"/>
  <c r="I83"/>
  <c r="G5"/>
  <c r="V9"/>
  <c r="V8"/>
  <c r="Q131"/>
  <c r="Q130"/>
  <c r="Q129"/>
  <c r="N83"/>
  <c r="V84"/>
  <c r="Q84"/>
  <c r="J84"/>
  <c r="R83"/>
  <c r="W84"/>
  <c r="U131"/>
  <c r="U130"/>
  <c r="U129"/>
  <c r="P131"/>
  <c r="P130"/>
  <c r="P129"/>
  <c r="N131"/>
  <c r="N130"/>
  <c r="N129"/>
  <c r="I84"/>
  <c r="T131"/>
  <c r="T130"/>
  <c r="T129"/>
  <c r="K131"/>
  <c r="K130"/>
  <c r="K129"/>
  <c r="O131"/>
  <c r="O130"/>
  <c r="O129"/>
  <c r="R98"/>
  <c r="R65"/>
  <c r="J65"/>
  <c r="Q65"/>
  <c r="M65"/>
  <c r="T65"/>
  <c r="L65"/>
  <c r="W65"/>
  <c r="W61"/>
  <c r="W60"/>
  <c r="W59"/>
  <c r="W43"/>
  <c r="S65"/>
  <c r="S61"/>
  <c r="O65"/>
  <c r="O61"/>
  <c r="K65"/>
  <c r="K61"/>
  <c r="I16"/>
  <c r="I12"/>
  <c r="I7"/>
  <c r="P98"/>
  <c r="J98"/>
  <c r="O60"/>
  <c r="O59"/>
  <c r="O43"/>
  <c r="U61"/>
  <c r="U60"/>
  <c r="U59"/>
  <c r="U43"/>
  <c r="N61"/>
  <c r="N60"/>
  <c r="N59"/>
  <c r="N43"/>
  <c r="V61"/>
  <c r="V60"/>
  <c r="V59"/>
  <c r="V43"/>
  <c r="M61"/>
  <c r="M60"/>
  <c r="M59"/>
  <c r="M43"/>
  <c r="R61"/>
  <c r="R60"/>
  <c r="R59"/>
  <c r="R43"/>
  <c r="L61"/>
  <c r="L60"/>
  <c r="L59"/>
  <c r="L43"/>
  <c r="T61"/>
  <c r="T60"/>
  <c r="T59"/>
  <c r="T43"/>
  <c r="L84"/>
  <c r="P84"/>
  <c r="T83"/>
  <c r="S83"/>
  <c r="S60"/>
  <c r="S59"/>
  <c r="S43"/>
  <c r="O83"/>
  <c r="K83"/>
  <c r="K60"/>
  <c r="K59"/>
  <c r="K43"/>
  <c r="T16"/>
  <c r="T12"/>
  <c r="T11"/>
  <c r="T10"/>
  <c r="R16"/>
  <c r="V16"/>
  <c r="V12"/>
  <c r="V7"/>
  <c r="P97"/>
  <c r="P96"/>
  <c r="S97"/>
  <c r="S96"/>
  <c r="J9"/>
  <c r="J8"/>
  <c r="J7"/>
  <c r="J6"/>
  <c r="J5"/>
  <c r="J10"/>
  <c r="Q12"/>
  <c r="Q11"/>
  <c r="Q9"/>
  <c r="Q8"/>
  <c r="Q7"/>
  <c r="L12"/>
  <c r="L11"/>
  <c r="T9"/>
  <c r="T8"/>
  <c r="T7"/>
  <c r="T6"/>
  <c r="T5"/>
  <c r="K96"/>
  <c r="U97"/>
  <c r="U96"/>
  <c r="R8"/>
  <c r="R7"/>
  <c r="R10"/>
  <c r="U9"/>
  <c r="U8"/>
  <c r="U7"/>
  <c r="U6"/>
  <c r="U5"/>
  <c r="U10"/>
  <c r="K8"/>
  <c r="K7"/>
  <c r="K6"/>
  <c r="K5"/>
  <c r="K10"/>
  <c r="Q10"/>
  <c r="R6"/>
  <c r="R5"/>
  <c r="P6"/>
  <c r="P5"/>
  <c r="M97"/>
  <c r="M96"/>
  <c r="Q6"/>
  <c r="Q5"/>
  <c r="L10"/>
  <c r="L9"/>
  <c r="L8"/>
  <c r="L7"/>
  <c r="L6"/>
  <c r="L5"/>
  <c r="N12"/>
  <c r="N11"/>
  <c r="S12"/>
  <c r="S11"/>
  <c r="P10"/>
  <c r="M9"/>
  <c r="M8"/>
  <c r="M7"/>
  <c r="M6"/>
  <c r="M5"/>
  <c r="O12"/>
  <c r="O11"/>
  <c r="N97"/>
  <c r="N96"/>
  <c r="V97"/>
  <c r="V96"/>
  <c r="V6"/>
  <c r="V5"/>
  <c r="S9"/>
  <c r="S8"/>
  <c r="S7"/>
  <c r="S6"/>
  <c r="S5"/>
  <c r="S10"/>
  <c r="O9"/>
  <c r="O8"/>
  <c r="O7"/>
  <c r="O6"/>
  <c r="O5"/>
  <c r="O10"/>
  <c r="N10"/>
  <c r="N9"/>
  <c r="N8"/>
  <c r="N7"/>
  <c r="N6"/>
  <c r="N5"/>
  <c r="I61"/>
  <c r="I60"/>
  <c r="I59"/>
  <c r="I97"/>
  <c r="I96"/>
  <c r="I6"/>
  <c r="I5"/>
</calcChain>
</file>

<file path=xl/sharedStrings.xml><?xml version="1.0" encoding="utf-8"?>
<sst xmlns="http://schemas.openxmlformats.org/spreadsheetml/2006/main" count="556" uniqueCount="193">
  <si>
    <t>Наименование</t>
  </si>
  <si>
    <t>Рз</t>
  </si>
  <si>
    <t>ПР</t>
  </si>
  <si>
    <t>ЦСР</t>
  </si>
  <si>
    <t>ВР</t>
  </si>
  <si>
    <t>доп классиф</t>
  </si>
  <si>
    <t>ВСЕГО расходов по бюджету сельского поселения</t>
  </si>
  <si>
    <t>01</t>
  </si>
  <si>
    <t>04</t>
  </si>
  <si>
    <t>240</t>
  </si>
  <si>
    <t>11</t>
  </si>
  <si>
    <t>13</t>
  </si>
  <si>
    <t>03</t>
  </si>
  <si>
    <t>Национальная безопасность и правоохранительная деятельность</t>
  </si>
  <si>
    <t>Обеспечение противопожарной безопасности</t>
  </si>
  <si>
    <t>10</t>
  </si>
  <si>
    <t>Дорожный фонд</t>
  </si>
  <si>
    <t>09</t>
  </si>
  <si>
    <t>Жилищно-коммунальное хозяйство</t>
  </si>
  <si>
    <t>05</t>
  </si>
  <si>
    <t>Благоустройство</t>
  </si>
  <si>
    <t>Уличное освещение</t>
  </si>
  <si>
    <t>Иные целевые направления расходов по уличному освещению</t>
  </si>
  <si>
    <t>Организация и содержание мест захоранения</t>
  </si>
  <si>
    <t>Иные целевые направления расходов на организацию и содержание мест захоранения</t>
  </si>
  <si>
    <t>Прочие мероприятия по благоустройству сельских поселений</t>
  </si>
  <si>
    <t>Иные целевые направления расходов прочих мероприятий по благоустройству сельских поселений</t>
  </si>
  <si>
    <t>Образование</t>
  </si>
  <si>
    <t>07</t>
  </si>
  <si>
    <t>Молодежная политика и оздоровление детей</t>
  </si>
  <si>
    <t>08</t>
  </si>
  <si>
    <t>Культура, кинематография и средства массовой информации</t>
  </si>
  <si>
    <t xml:space="preserve">Культура </t>
  </si>
  <si>
    <t>Отчет о совместимости для прил 5 вед.   05.14.xls</t>
  </si>
  <si>
    <t>Дата отчета: 23.05.2014 15:19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</si>
  <si>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</si>
  <si>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</si>
  <si>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</si>
  <si>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</si>
  <si>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</si>
  <si>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</si>
  <si>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Национальная  экономика</t>
  </si>
  <si>
    <t>Осуществление дорожной деятельности в отношении автомобильных дорог общего пользования местного значения, осуществляемых за счет субсидий из областного бюджета</t>
  </si>
  <si>
    <t>01 0 01 99990</t>
  </si>
  <si>
    <t>01 0 00 00000</t>
  </si>
  <si>
    <t>07 2 00 00000</t>
  </si>
  <si>
    <t>07 2 01 99990</t>
  </si>
  <si>
    <t>07 1 01 99990</t>
  </si>
  <si>
    <t>07 1 00 00000</t>
  </si>
  <si>
    <t>07 0 00 00000</t>
  </si>
  <si>
    <t>02 0 00 00000</t>
  </si>
  <si>
    <t>07 1 03 99990</t>
  </si>
  <si>
    <t>02 0 03 99990</t>
  </si>
  <si>
    <t>04 0 00 00000</t>
  </si>
  <si>
    <t>04 0 01 99990</t>
  </si>
  <si>
    <t>03 0 00 00000</t>
  </si>
  <si>
    <t>03 0 01 99990</t>
  </si>
  <si>
    <t>98 7 00 23070</t>
  </si>
  <si>
    <t>98 7 00 00000</t>
  </si>
  <si>
    <t>98 6 00 23060</t>
  </si>
  <si>
    <t>98 6 00 00000</t>
  </si>
  <si>
    <t>98 5 00 23050</t>
  </si>
  <si>
    <t>95 0 00 00000</t>
  </si>
  <si>
    <t>Содержание автомобильных дорог общего пользования местного значения и искуственных сооружений на них</t>
  </si>
  <si>
    <t>Профилактика наркомании, алкоголизма в молодежной среде, снижение темпов роста безработицы среди  молодежи, развитие социальной инфраструктуры для  моложежи, рост гражданской и деловой активности молодежи</t>
  </si>
  <si>
    <t>02 0 03 00000</t>
  </si>
  <si>
    <t xml:space="preserve">02 0 03 99990 </t>
  </si>
  <si>
    <t>Обеспечение музейной деятельности, сохранение и развитие традиционной культуры народов, поддержка народного творчества, развитие межмуниципальных культурных связей</t>
  </si>
  <si>
    <t>04 0 01 00000</t>
  </si>
  <si>
    <t>Повышение интереса населения к занятиям физической культуры и спортом, увеличение числа жителей  поселения регулярно занимающихся физической культурой и спортом, улучшение физической подготовке детей, юношества, молодежи, повышение их готовности к труду и защите Родины, уменьшения числа правонарушений среди несовершеннолетних, повышение уровня обеспеченности населения  поселения спортивным инвентарем</t>
  </si>
  <si>
    <t>03 0 01 00000</t>
  </si>
  <si>
    <t>Создание условий для оптимального организационно-правового обеспечения органов местного самоуправления сельского поселения</t>
  </si>
  <si>
    <t>05 0 00 00000</t>
  </si>
  <si>
    <t>05 0 01 00000</t>
  </si>
  <si>
    <t>05 0 01 99990</t>
  </si>
  <si>
    <t>10 0 00 00000</t>
  </si>
  <si>
    <t>12</t>
  </si>
  <si>
    <t>Расходы на реализацию мероприятий по осуществлению дорожной деятельности в отношении автомобильных дорог общего пользования местного значения, осуществляемых за счет субсидий из областного бюджета (софинансирование)</t>
  </si>
  <si>
    <t>01 0 01 00000</t>
  </si>
  <si>
    <t>07 1 01 00000</t>
  </si>
  <si>
    <t>07 1 03 00000</t>
  </si>
  <si>
    <t>Эффективное управление и распоряжение земельными участками, находящимися в муниципальной собственности и земельными участками, государственная собственность на которые не разграничена в границах Поддорского сельского поселения</t>
  </si>
  <si>
    <t>11 0 00 00000</t>
  </si>
  <si>
    <t>11 0 03 99990</t>
  </si>
  <si>
    <t>11 0 03 00000</t>
  </si>
  <si>
    <t>Администрация Поддорского муниципального района</t>
  </si>
  <si>
    <t>Приведение в надлежащее техническое состояние  покрытий дворовых территорий многоквартирных домов путем проведения их текущего и капитального ремонта</t>
  </si>
  <si>
    <t>07 2 01 00000</t>
  </si>
  <si>
    <t>Иные закупки товаров, работ и услуг для обеспечения государственных (муниципальных) нужд</t>
  </si>
  <si>
    <t>07 1 02 S1520</t>
  </si>
  <si>
    <t>07 1 02 71520</t>
  </si>
  <si>
    <t>07 1 02 99990</t>
  </si>
  <si>
    <t>07 1 02 00000</t>
  </si>
  <si>
    <t>Другие общегосударственные  расходы</t>
  </si>
  <si>
    <t>Муниципальная программа "Противопожарная защита объектов и населенных пунктов Поддорского сельского поселения на 2018-2022 годы"</t>
  </si>
  <si>
    <t>Обеспечение мер пожарной безопасности на территории сельского поселения</t>
  </si>
  <si>
    <t xml:space="preserve">Программа "Совершенствование и содержание дорожного хозяйства на территории Поддорского сельского поселения на 2018-2022 годы"  </t>
  </si>
  <si>
    <t>Подпрограмма "Развитие дорожного  хозяйства  Поддорского сельского поселения на 2018-2022 годы"</t>
  </si>
  <si>
    <t>Реализация прочих направлений расходов подпрограммы "Развитие дорожного  хозяйства  Поддорского сельского поселения на 2018-2022 годы"</t>
  </si>
  <si>
    <r>
      <t>Иные закупки товаров, работ и усл</t>
    </r>
    <r>
      <rPr>
        <b/>
        <i/>
        <sz val="7"/>
        <rFont val="Times New Roman"/>
        <family val="1"/>
        <charset val="204"/>
      </rPr>
      <t>у</t>
    </r>
    <r>
      <rPr>
        <i/>
        <sz val="7"/>
        <rFont val="Times New Roman"/>
        <family val="1"/>
        <charset val="204"/>
      </rPr>
      <t>г для обеспечения государственных (муниципальных) нужд</t>
    </r>
  </si>
  <si>
    <t>Ремонт автомобильных дорог общего пользования  местного значения и искуственных  сооружений на них</t>
  </si>
  <si>
    <t>Подпрограмма "Придворовые территории многоквартирных жилых домов расположенных на территории Поддорского сельского поселения на 2018-2022 годы"</t>
  </si>
  <si>
    <t>Реализация прочих направлений расходов подпрограммы "Придворовые территории многоквартирных жилых домов расположенных на территории Поддорского сельского поселения на 2018-2022 годы"</t>
  </si>
  <si>
    <t>Реализация прочих направлений расходов программы  "Развитие физической культуры и спорта в Поддорском сельском поселении на 2018-2022 годы"</t>
  </si>
  <si>
    <t>Муниципальная  программа "Развитие физической культуры и спорта в Поддорском сельском поселении на 2018-2022 годы"</t>
  </si>
  <si>
    <t>Реализация прочих направлений расходов программы "Противопожарная защита объектов и населенных пунктов Поддорского сельского поселения на 2018-2022 годы"</t>
  </si>
  <si>
    <t>Осуществление дорожной деятельности в отношении автомобильных дорог общего пользования местного значения</t>
  </si>
  <si>
    <t>Общегосударственные вопросы</t>
  </si>
  <si>
    <t>Обеспечение проведения выборов и референдумов</t>
  </si>
  <si>
    <t>Общегосударственные расходы</t>
  </si>
  <si>
    <t>Общегосударственные расходы при проведении местных выборов и референдумов</t>
  </si>
  <si>
    <t>Иные закупки товаров, работ и услуг для обеспечение государственных (муниципальных) нужд</t>
  </si>
  <si>
    <t>95 0 00 23020</t>
  </si>
  <si>
    <t>08 0 00 00000</t>
  </si>
  <si>
    <t>Физическая культура и спорт</t>
  </si>
  <si>
    <t>2020 год</t>
  </si>
  <si>
    <t>2021 год</t>
  </si>
  <si>
    <t>Муниципальная программа  "Повышение  эффективности бюджетных расходов Поддорского сельского поселения"</t>
  </si>
  <si>
    <t>09 0 00 00000</t>
  </si>
  <si>
    <t>Муниципальная программа  "Реформирование и развитие местного самоуправления в Поддорском сельском поселении на 2014-2021 годы"</t>
  </si>
  <si>
    <t>Реализация прочих направлений расходов программы  "Реформирование и развитие местного самоуправления в Поддорском сельском поселении на 2014-2021 годы"</t>
  </si>
  <si>
    <t>Внедрение программно-целевых принципов организации деятельности органов местного самоуправления поселения</t>
  </si>
  <si>
    <t>Реализация прочих направлений расходов программы  "Повышение  эффективности бюджетных расходов Поддорского сельского поселения"</t>
  </si>
  <si>
    <t>Развитие института территориального общественного самоуправления, действующего на территории Поддорского сельского поселения</t>
  </si>
  <si>
    <t>10 1 03 S2090</t>
  </si>
  <si>
    <t>10 1 02 S2090</t>
  </si>
  <si>
    <t xml:space="preserve">Реализация проектов местных инициатив граждан подпрограммы "Устойчивое развитие сельских территорий в Поддорском сельском поселении на 2015-2021 годы" </t>
  </si>
  <si>
    <t xml:space="preserve">Муниципальная программа " Совершенствование системы управления муниципальной собственностью и земельными ресурсами  Поддорского сельского поселения " </t>
  </si>
  <si>
    <t>Муниципальная программа "Молодежь Поддорского сельского поселения на 2014-2021 годы"</t>
  </si>
  <si>
    <t>Реализация прочих направлений расходов программы "Молодежь Поддорского сельского поселения на 2014-2021 годы"</t>
  </si>
  <si>
    <t>Муниципальная  программа "Развитие культуры в Поддорском сельском поселении на 2014-2021 годы"</t>
  </si>
  <si>
    <t>Реализация прочих направлений расходов программы "Развитие культуры в Поддорском сельском поселении на 2014-2021 годы"</t>
  </si>
  <si>
    <t>Содействие в организации мероприятий, направленных на пропоганду здороваого образа жизни и отказа от вредных привычек</t>
  </si>
  <si>
    <t>Выявление, продвижение и поддержка активности молодёжи и её достижений в различных сферах деятельности</t>
  </si>
  <si>
    <t>09 0 01 00000</t>
  </si>
  <si>
    <t>09 0 01 99990</t>
  </si>
  <si>
    <t>Условно-утвержденные расходы</t>
  </si>
  <si>
    <t>02 0 01 00000</t>
  </si>
  <si>
    <t xml:space="preserve">02 0 01 99990 </t>
  </si>
  <si>
    <t>02 0 01 99990</t>
  </si>
  <si>
    <t>02 0 02 00000</t>
  </si>
  <si>
    <t xml:space="preserve">02 0 02 99990 </t>
  </si>
  <si>
    <t>02 0 02 99990</t>
  </si>
  <si>
    <t xml:space="preserve">                                                                                                Приложение № 6 к решению Совета депутатов Поддорского  сельского поселения "О  бюджете Поддорского   сельского  поселения на 2020 год и плановый период 2021 и 2022 годов"</t>
  </si>
  <si>
    <t xml:space="preserve">  Распределение ассигнований бюджета сельского поселения на 2020 год и плановый период 2021 и 2022 годов по разделам и подразделам, целевым статьям (муниципальным программам  Поддорского сельского поселения и непраграмным направлениям деятельности) группам и подгруппам видов функциональной классификации расходов бюджета сельского поселения</t>
  </si>
  <si>
    <t>Повышение активности участия граждан в осуществлении местного самоуправления</t>
  </si>
  <si>
    <t>05 0 03 00000</t>
  </si>
  <si>
    <t>2022 год</t>
  </si>
  <si>
    <t xml:space="preserve">Реализацию прочих направлений расходов по  общегосударственным вопросам     </t>
  </si>
  <si>
    <t>95 0 00 99990</t>
  </si>
  <si>
    <t>Федеральный проект "Формирование комфортной городской среды"</t>
  </si>
  <si>
    <t xml:space="preserve">Реализация программы формирование современной городской среды: мероприятия, направленные на благоустройство дворовых территорий многоквартирных домов и общественных территорий </t>
  </si>
  <si>
    <t>08 0 F2 55550</t>
  </si>
  <si>
    <t>08 0 F2 00000</t>
  </si>
  <si>
    <t>Осуществление дорожной деятельности по вопросу ремонта в отношении автомобильных дорог общего пользования местного значения за счет субсидий из областного бюджета</t>
  </si>
  <si>
    <t>Осуществление дорожной деятельности по вопросу ремонта в отношении автомобильных дорог общего пользования местного значения  за счет субсидий из областного бюджета (софинансирование)</t>
  </si>
  <si>
    <t>07 1 02 71540</t>
  </si>
  <si>
    <t>07 1 02 S1540</t>
  </si>
  <si>
    <t>Восстановление (ремонт, благоустройство) воинских захоронений на территории Поддорского сельского поселения с установкой мемориальных знаков и нанесением имен погибших при защите Отечества на мемориальных сооружениях воинских захоронений</t>
  </si>
  <si>
    <t>Восстановление (ремонт, благоустройство) воинских захоронений на территории Поддорского сельского поселения с установкой мемориальных знаков и нанесением имен погибших при защите Отечества на мемориальных сооружениях воинских захоронений софинансирование бюджет поселения</t>
  </si>
  <si>
    <t>98 6 00 L2990</t>
  </si>
  <si>
    <t xml:space="preserve">Муниципальная программа "Комплексное развитие сельских территорий  Поддорского сельского поселения до 2025 года" </t>
  </si>
  <si>
    <t>Создание и развитие инфраструктуры на сельских территориях</t>
  </si>
  <si>
    <t xml:space="preserve">Расходы на реализацию общественно значимых проектов по благоустройству сельских территорий мероприятия по созданию и развития инфраструктуры сельских территорий программы "Комплексного развития сельских территорий  Поддорского сельского поселения до 2025 года" за счет средств областного и федерального бюджета </t>
  </si>
  <si>
    <t>Расходы на реализацию общественно значимых проектов по благоустройству сельских территорий мероприятия по созданию и развития инфраструктуры сельских территорий программы "Комплексное развитие сельских территорий  Поддорского сельского поселения до 2025 года   за счет средств местного бюджета</t>
  </si>
  <si>
    <t xml:space="preserve">Реализация прочих направлений расходов программы "Комплексное развитие сельских территорий  Поддорского сельского поселения до 2025 года"  </t>
  </si>
  <si>
    <t>10 0 01 00000</t>
  </si>
  <si>
    <t>10 0 01 L5764</t>
  </si>
  <si>
    <t>10 0 01 99990</t>
  </si>
  <si>
    <t>Муниципальная программа "Формирование современной городской среды на территории  села Поддорье на 2018-2024 годы"</t>
  </si>
  <si>
    <t>05 0 03 S5260</t>
  </si>
  <si>
    <t>Реализация приоритетных проектов поддержки местных инициатив программы "Реформирование и развитие местного самоуправления в Поддорском сельском поселении на 2014-2021г." софинансирование бюджет поселения</t>
  </si>
  <si>
    <t>Ремонт обустройство и содержание дворовых территорий МКД и муниципальных территорий общего пользования</t>
  </si>
  <si>
    <t>08 0 01 00000</t>
  </si>
  <si>
    <t>08 0 01 99990</t>
  </si>
  <si>
    <t>05 0 02 S2090</t>
  </si>
  <si>
    <t>05 0 02 00000</t>
  </si>
  <si>
    <t>Реализация проектов территориальных общественных самоуправлений программы "Реформирование и развитие местного самоуправления в Поддорском сельском поселении на 2014-2021г."  софинансирование</t>
  </si>
  <si>
    <t>Осуществление дорожной деятельности в отношении автомобильных дорог общего пользования местного значения в границах населенных пунктов поселения  за счет иных межбюджетных трансфертов муниципального района</t>
  </si>
  <si>
    <t>07 1 02 64010</t>
  </si>
  <si>
    <t>Софинансирование  на осуществление  дорожной деятельности в отношении автомобильных дорог общего пользования местного значения в границах населенных пунктов поселений  за счет иных межбюджетных трансфертов муниципального района</t>
  </si>
  <si>
    <t>07 1 02 S4010</t>
  </si>
  <si>
    <t>05 0 02 72090</t>
  </si>
  <si>
    <t>Реализация проектов территориальных общественных самоуправлений программы "Реформирование и развитие местного самоуправления в Поддорском сельском поселении на 2014-2021г." областная  субсидия</t>
  </si>
  <si>
    <t>05 0 03 75260</t>
  </si>
  <si>
    <t xml:space="preserve">Реализация приоритетных проектов поддержки местных инициатив программы "Реформирование и развитие местного самоуправления в Поддорском сельском поселении на 2014-2021г." субсидия областной бюджет </t>
  </si>
  <si>
    <t>850</t>
  </si>
  <si>
    <t>Налоги, сборы и иные платежи</t>
  </si>
  <si>
    <t>Реализация приоритетных проектов поддержки местных инициатив программы "Реформирование и развитие местного самоуправления в Поддорском сельском поселении на 2014-2021г." софинансирование средства населения</t>
  </si>
  <si>
    <t>Обеспечение первоочередных расходов за счет средств резервного фонда Правительства РФ</t>
  </si>
  <si>
    <t>98 7 00 5002F</t>
  </si>
  <si>
    <t xml:space="preserve">Реализация прочих направлений расходов муниципальной программы " Совершенствование системы управления муниципальной собственностью и земельными ресурсами  Поддорского сельского поселения " </t>
  </si>
  <si>
    <t>Реализация прочих направлений расходов муниципальной программы "Формирование современной городской среды на территории села Поддорье на 2018-2024 годы"</t>
  </si>
</sst>
</file>

<file path=xl/styles.xml><?xml version="1.0" encoding="utf-8"?>
<styleSheet xmlns="http://schemas.openxmlformats.org/spreadsheetml/2006/main">
  <numFmts count="1">
    <numFmt numFmtId="172" formatCode="#,##0.00_р_."/>
  </numFmts>
  <fonts count="20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b/>
      <sz val="9"/>
      <name val="Arial Cyr"/>
      <family val="2"/>
      <charset val="204"/>
    </font>
    <font>
      <b/>
      <sz val="7"/>
      <name val="Arial Cyr"/>
      <family val="2"/>
      <charset val="204"/>
    </font>
    <font>
      <i/>
      <sz val="7"/>
      <name val="Arial Cyr"/>
      <family val="2"/>
      <charset val="204"/>
    </font>
    <font>
      <b/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6"/>
      <name val="Times New Roman"/>
      <family val="1"/>
      <charset val="204"/>
    </font>
    <font>
      <sz val="6"/>
      <name val="Times New Roman"/>
      <family val="1"/>
      <charset val="204"/>
    </font>
    <font>
      <i/>
      <sz val="6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indexed="26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57">
    <xf numFmtId="0" fontId="0" fillId="0" borderId="0" xfId="0"/>
    <xf numFmtId="0" fontId="1" fillId="0" borderId="0" xfId="0" applyFont="1" applyBorder="1" applyAlignment="1">
      <alignment horizontal="right" wrapText="1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Border="1"/>
    <xf numFmtId="2" fontId="2" fillId="0" borderId="1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172" fontId="2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left"/>
    </xf>
    <xf numFmtId="172" fontId="3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left"/>
    </xf>
    <xf numFmtId="172" fontId="6" fillId="0" borderId="1" xfId="0" applyNumberFormat="1" applyFont="1" applyFill="1" applyBorder="1" applyAlignment="1">
      <alignment horizontal="right"/>
    </xf>
    <xf numFmtId="172" fontId="2" fillId="0" borderId="2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 vertical="top" shrinkToFit="1"/>
    </xf>
    <xf numFmtId="172" fontId="6" fillId="0" borderId="2" xfId="0" applyNumberFormat="1" applyFont="1" applyFill="1" applyBorder="1" applyAlignment="1">
      <alignment horizontal="right"/>
    </xf>
    <xf numFmtId="0" fontId="4" fillId="0" borderId="0" xfId="0" applyFont="1"/>
    <xf numFmtId="49" fontId="3" fillId="2" borderId="2" xfId="0" applyNumberFormat="1" applyFont="1" applyFill="1" applyBorder="1" applyAlignment="1">
      <alignment horizontal="center" vertical="top" shrinkToFit="1"/>
    </xf>
    <xf numFmtId="0" fontId="3" fillId="2" borderId="2" xfId="0" applyNumberFormat="1" applyFont="1" applyFill="1" applyBorder="1" applyAlignment="1">
      <alignment horizontal="right" vertical="top" shrinkToFit="1"/>
    </xf>
    <xf numFmtId="49" fontId="3" fillId="0" borderId="1" xfId="0" applyNumberFormat="1" applyFont="1" applyBorder="1"/>
    <xf numFmtId="2" fontId="6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left"/>
    </xf>
    <xf numFmtId="172" fontId="2" fillId="0" borderId="1" xfId="0" applyNumberFormat="1" applyFont="1" applyBorder="1"/>
    <xf numFmtId="0" fontId="3" fillId="0" borderId="1" xfId="0" applyFont="1" applyBorder="1" applyAlignment="1">
      <alignment horizontal="center"/>
    </xf>
    <xf numFmtId="49" fontId="6" fillId="2" borderId="1" xfId="0" applyNumberFormat="1" applyFont="1" applyFill="1" applyBorder="1" applyAlignment="1">
      <alignment horizontal="left"/>
    </xf>
    <xf numFmtId="0" fontId="8" fillId="0" borderId="1" xfId="0" applyFont="1" applyBorder="1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0" fillId="0" borderId="4" xfId="0" applyNumberForma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left"/>
    </xf>
    <xf numFmtId="0" fontId="10" fillId="0" borderId="0" xfId="0" applyFont="1"/>
    <xf numFmtId="49" fontId="3" fillId="0" borderId="7" xfId="0" applyNumberFormat="1" applyFont="1" applyBorder="1"/>
    <xf numFmtId="49" fontId="6" fillId="0" borderId="6" xfId="0" applyNumberFormat="1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shrinkToFit="1"/>
    </xf>
    <xf numFmtId="49" fontId="6" fillId="2" borderId="1" xfId="0" applyNumberFormat="1" applyFont="1" applyFill="1" applyBorder="1" applyAlignment="1">
      <alignment horizontal="left" shrinkToFit="1"/>
    </xf>
    <xf numFmtId="49" fontId="3" fillId="0" borderId="6" xfId="0" applyNumberFormat="1" applyFont="1" applyBorder="1"/>
    <xf numFmtId="0" fontId="3" fillId="0" borderId="2" xfId="0" applyFont="1" applyBorder="1"/>
    <xf numFmtId="2" fontId="3" fillId="0" borderId="2" xfId="0" applyNumberFormat="1" applyFont="1" applyBorder="1" applyAlignment="1">
      <alignment horizontal="center"/>
    </xf>
    <xf numFmtId="2" fontId="6" fillId="0" borderId="8" xfId="0" applyNumberFormat="1" applyFont="1" applyFill="1" applyBorder="1" applyAlignment="1">
      <alignment horizontal="left"/>
    </xf>
    <xf numFmtId="49" fontId="6" fillId="0" borderId="9" xfId="0" applyNumberFormat="1" applyFont="1" applyFill="1" applyBorder="1" applyAlignment="1">
      <alignment horizontal="left"/>
    </xf>
    <xf numFmtId="0" fontId="3" fillId="0" borderId="9" xfId="0" applyFont="1" applyBorder="1"/>
    <xf numFmtId="2" fontId="3" fillId="0" borderId="9" xfId="0" applyNumberFormat="1" applyFont="1" applyBorder="1" applyAlignment="1">
      <alignment horizontal="center"/>
    </xf>
    <xf numFmtId="2" fontId="6" fillId="0" borderId="6" xfId="0" applyNumberFormat="1" applyFont="1" applyFill="1" applyBorder="1" applyAlignment="1">
      <alignment horizontal="left"/>
    </xf>
    <xf numFmtId="0" fontId="3" fillId="0" borderId="6" xfId="0" applyFont="1" applyBorder="1"/>
    <xf numFmtId="2" fontId="3" fillId="0" borderId="6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left"/>
    </xf>
    <xf numFmtId="2" fontId="3" fillId="0" borderId="6" xfId="0" applyNumberFormat="1" applyFont="1" applyFill="1" applyBorder="1" applyAlignment="1">
      <alignment horizontal="left"/>
    </xf>
    <xf numFmtId="172" fontId="2" fillId="0" borderId="6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49" fontId="3" fillId="0" borderId="11" xfId="0" applyNumberFormat="1" applyFont="1" applyBorder="1"/>
    <xf numFmtId="49" fontId="5" fillId="0" borderId="9" xfId="0" applyNumberFormat="1" applyFont="1" applyBorder="1"/>
    <xf numFmtId="49" fontId="5" fillId="0" borderId="7" xfId="0" applyNumberFormat="1" applyFont="1" applyBorder="1"/>
    <xf numFmtId="172" fontId="5" fillId="0" borderId="7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center" shrinkToFit="1"/>
    </xf>
    <xf numFmtId="49" fontId="5" fillId="2" borderId="1" xfId="0" applyNumberFormat="1" applyFont="1" applyFill="1" applyBorder="1" applyAlignment="1">
      <alignment horizontal="left" shrinkToFit="1"/>
    </xf>
    <xf numFmtId="49" fontId="5" fillId="2" borderId="1" xfId="0" applyNumberFormat="1" applyFont="1" applyFill="1" applyBorder="1" applyAlignment="1">
      <alignment horizontal="center" vertical="top" shrinkToFit="1"/>
    </xf>
    <xf numFmtId="0" fontId="5" fillId="2" borderId="1" xfId="0" applyNumberFormat="1" applyFont="1" applyFill="1" applyBorder="1" applyAlignment="1">
      <alignment horizontal="right" vertical="top" shrinkToFit="1"/>
    </xf>
    <xf numFmtId="172" fontId="3" fillId="0" borderId="2" xfId="0" applyNumberFormat="1" applyFont="1" applyFill="1" applyBorder="1" applyAlignment="1">
      <alignment horizontal="right"/>
    </xf>
    <xf numFmtId="172" fontId="3" fillId="0" borderId="6" xfId="0" applyNumberFormat="1" applyFont="1" applyFill="1" applyBorder="1" applyAlignment="1">
      <alignment horizontal="right"/>
    </xf>
    <xf numFmtId="172" fontId="3" fillId="0" borderId="7" xfId="0" applyNumberFormat="1" applyFont="1" applyFill="1" applyBorder="1" applyAlignment="1">
      <alignment horizontal="right"/>
    </xf>
    <xf numFmtId="172" fontId="3" fillId="0" borderId="11" xfId="0" applyNumberFormat="1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49" fontId="3" fillId="0" borderId="9" xfId="0" applyNumberFormat="1" applyFont="1" applyBorder="1"/>
    <xf numFmtId="0" fontId="2" fillId="0" borderId="12" xfId="0" applyFont="1" applyBorder="1"/>
    <xf numFmtId="49" fontId="5" fillId="2" borderId="12" xfId="0" applyNumberFormat="1" applyFont="1" applyFill="1" applyBorder="1" applyAlignment="1">
      <alignment horizontal="center" shrinkToFit="1"/>
    </xf>
    <xf numFmtId="49" fontId="6" fillId="2" borderId="12" xfId="0" applyNumberFormat="1" applyFont="1" applyFill="1" applyBorder="1" applyAlignment="1">
      <alignment horizontal="center" shrinkToFit="1"/>
    </xf>
    <xf numFmtId="49" fontId="2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9" fillId="0" borderId="6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 shrinkToFit="1"/>
    </xf>
    <xf numFmtId="49" fontId="3" fillId="2" borderId="1" xfId="0" applyNumberFormat="1" applyFont="1" applyFill="1" applyBorder="1" applyAlignment="1">
      <alignment horizontal="center" shrinkToFit="1"/>
    </xf>
    <xf numFmtId="49" fontId="3" fillId="2" borderId="1" xfId="0" applyNumberFormat="1" applyFont="1" applyFill="1" applyBorder="1" applyAlignment="1">
      <alignment horizontal="left" shrinkToFit="1"/>
    </xf>
    <xf numFmtId="0" fontId="13" fillId="0" borderId="0" xfId="0" applyFont="1"/>
    <xf numFmtId="0" fontId="13" fillId="0" borderId="6" xfId="0" applyFont="1" applyBorder="1"/>
    <xf numFmtId="2" fontId="11" fillId="0" borderId="0" xfId="0" applyNumberFormat="1" applyFont="1" applyAlignment="1">
      <alignment horizontal="center"/>
    </xf>
    <xf numFmtId="2" fontId="11" fillId="0" borderId="6" xfId="0" applyNumberFormat="1" applyFont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2" fontId="5" fillId="0" borderId="9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 shrinkToFit="1"/>
    </xf>
    <xf numFmtId="2" fontId="3" fillId="2" borderId="1" xfId="0" applyNumberFormat="1" applyFont="1" applyFill="1" applyBorder="1" applyAlignment="1">
      <alignment horizontal="center" shrinkToFit="1"/>
    </xf>
    <xf numFmtId="2" fontId="11" fillId="0" borderId="16" xfId="0" applyNumberFormat="1" applyFont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49" fontId="6" fillId="0" borderId="2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left"/>
    </xf>
    <xf numFmtId="172" fontId="2" fillId="0" borderId="9" xfId="0" applyNumberFormat="1" applyFont="1" applyFill="1" applyBorder="1" applyAlignment="1">
      <alignment horizontal="right"/>
    </xf>
    <xf numFmtId="2" fontId="2" fillId="0" borderId="9" xfId="0" applyNumberFormat="1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left"/>
    </xf>
    <xf numFmtId="172" fontId="5" fillId="0" borderId="16" xfId="0" applyNumberFormat="1" applyFont="1" applyFill="1" applyBorder="1" applyAlignment="1">
      <alignment horizontal="right"/>
    </xf>
    <xf numFmtId="2" fontId="5" fillId="0" borderId="16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left"/>
    </xf>
    <xf numFmtId="172" fontId="6" fillId="0" borderId="6" xfId="0" applyNumberFormat="1" applyFont="1" applyFill="1" applyBorder="1" applyAlignment="1">
      <alignment horizontal="right"/>
    </xf>
    <xf numFmtId="49" fontId="3" fillId="0" borderId="18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6" xfId="0" applyNumberFormat="1" applyFont="1" applyBorder="1"/>
    <xf numFmtId="172" fontId="3" fillId="0" borderId="16" xfId="0" applyNumberFormat="1" applyFont="1" applyFill="1" applyBorder="1" applyAlignment="1">
      <alignment horizontal="right"/>
    </xf>
    <xf numFmtId="2" fontId="3" fillId="0" borderId="16" xfId="0" applyNumberFormat="1" applyFont="1" applyFill="1" applyBorder="1" applyAlignment="1">
      <alignment horizontal="center"/>
    </xf>
    <xf numFmtId="2" fontId="9" fillId="0" borderId="1" xfId="0" applyNumberFormat="1" applyFont="1" applyBorder="1"/>
    <xf numFmtId="0" fontId="9" fillId="0" borderId="1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2" fontId="3" fillId="0" borderId="15" xfId="0" applyNumberFormat="1" applyFont="1" applyFill="1" applyBorder="1" applyAlignment="1">
      <alignment horizontal="left"/>
    </xf>
    <xf numFmtId="49" fontId="6" fillId="0" borderId="19" xfId="0" applyNumberFormat="1" applyFont="1" applyFill="1" applyBorder="1" applyAlignment="1">
      <alignment horizontal="center"/>
    </xf>
    <xf numFmtId="49" fontId="6" fillId="2" borderId="11" xfId="0" applyNumberFormat="1" applyFont="1" applyFill="1" applyBorder="1" applyAlignment="1">
      <alignment horizontal="center"/>
    </xf>
    <xf numFmtId="49" fontId="6" fillId="2" borderId="11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left"/>
    </xf>
    <xf numFmtId="172" fontId="6" fillId="2" borderId="11" xfId="0" applyNumberFormat="1" applyFont="1" applyFill="1" applyBorder="1" applyAlignment="1">
      <alignment horizontal="right"/>
    </xf>
    <xf numFmtId="2" fontId="6" fillId="2" borderId="11" xfId="0" applyNumberFormat="1" applyFont="1" applyFill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0" fontId="8" fillId="0" borderId="0" xfId="0" applyFont="1"/>
    <xf numFmtId="172" fontId="2" fillId="0" borderId="16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9" fontId="6" fillId="0" borderId="13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5" fillId="0" borderId="16" xfId="0" applyNumberFormat="1" applyFont="1" applyFill="1" applyBorder="1" applyAlignment="1">
      <alignment horizontal="left"/>
    </xf>
    <xf numFmtId="2" fontId="2" fillId="0" borderId="6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3" fillId="0" borderId="6" xfId="0" applyFont="1" applyBorder="1" applyAlignment="1">
      <alignment wrapText="1"/>
    </xf>
    <xf numFmtId="49" fontId="3" fillId="0" borderId="21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left"/>
    </xf>
    <xf numFmtId="49" fontId="2" fillId="0" borderId="18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3" fillId="2" borderId="6" xfId="0" applyFont="1" applyFill="1" applyBorder="1" applyAlignment="1">
      <alignment vertical="top" wrapText="1"/>
    </xf>
    <xf numFmtId="0" fontId="9" fillId="0" borderId="6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2" fillId="2" borderId="6" xfId="0" applyFont="1" applyFill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2" borderId="6" xfId="0" applyFont="1" applyFill="1" applyBorder="1" applyAlignment="1">
      <alignment vertical="top" wrapText="1"/>
    </xf>
    <xf numFmtId="0" fontId="9" fillId="3" borderId="6" xfId="0" applyFont="1" applyFill="1" applyBorder="1" applyAlignment="1"/>
    <xf numFmtId="0" fontId="8" fillId="0" borderId="6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9" fillId="3" borderId="6" xfId="0" applyFont="1" applyFill="1" applyBorder="1" applyAlignment="1">
      <alignment wrapText="1"/>
    </xf>
    <xf numFmtId="0" fontId="3" fillId="0" borderId="6" xfId="0" applyFont="1" applyFill="1" applyBorder="1" applyAlignment="1"/>
    <xf numFmtId="0" fontId="9" fillId="5" borderId="6" xfId="0" applyFont="1" applyFill="1" applyBorder="1" applyAlignment="1">
      <alignment wrapText="1"/>
    </xf>
    <xf numFmtId="0" fontId="3" fillId="0" borderId="6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wrapText="1"/>
    </xf>
    <xf numFmtId="0" fontId="8" fillId="0" borderId="1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49" fontId="2" fillId="0" borderId="9" xfId="0" applyNumberFormat="1" applyFont="1" applyFill="1" applyBorder="1" applyAlignment="1">
      <alignment horizontal="center"/>
    </xf>
    <xf numFmtId="0" fontId="2" fillId="6" borderId="6" xfId="0" applyFont="1" applyFill="1" applyBorder="1" applyAlignment="1">
      <alignment wrapText="1"/>
    </xf>
    <xf numFmtId="49" fontId="2" fillId="7" borderId="13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2" xfId="0" applyFont="1" applyBorder="1"/>
    <xf numFmtId="0" fontId="2" fillId="0" borderId="6" xfId="0" applyFont="1" applyBorder="1"/>
    <xf numFmtId="49" fontId="2" fillId="0" borderId="13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4" fontId="2" fillId="0" borderId="6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4" fontId="3" fillId="0" borderId="6" xfId="0" applyNumberFormat="1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center"/>
    </xf>
    <xf numFmtId="4" fontId="3" fillId="0" borderId="24" xfId="0" applyNumberFormat="1" applyFont="1" applyFill="1" applyBorder="1" applyAlignment="1">
      <alignment horizontal="center"/>
    </xf>
    <xf numFmtId="0" fontId="6" fillId="2" borderId="16" xfId="0" applyFont="1" applyFill="1" applyBorder="1" applyAlignment="1">
      <alignment wrapText="1"/>
    </xf>
    <xf numFmtId="49" fontId="3" fillId="0" borderId="25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0" fontId="6" fillId="2" borderId="26" xfId="0" applyFont="1" applyFill="1" applyBorder="1" applyAlignment="1">
      <alignment wrapText="1"/>
    </xf>
    <xf numFmtId="0" fontId="3" fillId="0" borderId="16" xfId="0" applyFont="1" applyBorder="1" applyAlignment="1">
      <alignment horizontal="center"/>
    </xf>
    <xf numFmtId="49" fontId="2" fillId="0" borderId="26" xfId="0" applyNumberFormat="1" applyFont="1" applyFill="1" applyBorder="1" applyAlignment="1">
      <alignment horizontal="left"/>
    </xf>
    <xf numFmtId="172" fontId="2" fillId="0" borderId="26" xfId="0" applyNumberFormat="1" applyFont="1" applyFill="1" applyBorder="1" applyAlignment="1">
      <alignment horizontal="right"/>
    </xf>
    <xf numFmtId="2" fontId="3" fillId="0" borderId="26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left"/>
    </xf>
    <xf numFmtId="2" fontId="6" fillId="0" borderId="2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wrapText="1"/>
    </xf>
    <xf numFmtId="49" fontId="3" fillId="0" borderId="8" xfId="0" applyNumberFormat="1" applyFont="1" applyFill="1" applyBorder="1" applyAlignment="1">
      <alignment horizontal="center"/>
    </xf>
    <xf numFmtId="172" fontId="3" fillId="0" borderId="9" xfId="0" applyNumberFormat="1" applyFont="1" applyFill="1" applyBorder="1" applyAlignment="1">
      <alignment horizontal="right"/>
    </xf>
    <xf numFmtId="49" fontId="2" fillId="0" borderId="6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left"/>
    </xf>
    <xf numFmtId="49" fontId="2" fillId="0" borderId="6" xfId="0" applyNumberFormat="1" applyFont="1" applyFill="1" applyBorder="1" applyAlignment="1">
      <alignment horizontal="left"/>
    </xf>
    <xf numFmtId="2" fontId="2" fillId="0" borderId="6" xfId="0" applyNumberFormat="1" applyFont="1" applyFill="1" applyBorder="1" applyAlignment="1">
      <alignment horizontal="right"/>
    </xf>
    <xf numFmtId="0" fontId="9" fillId="6" borderId="24" xfId="0" applyFont="1" applyFill="1" applyBorder="1" applyAlignment="1"/>
    <xf numFmtId="0" fontId="3" fillId="0" borderId="1" xfId="0" applyFont="1" applyFill="1" applyBorder="1" applyAlignment="1">
      <alignment wrapText="1"/>
    </xf>
    <xf numFmtId="49" fontId="2" fillId="0" borderId="7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left"/>
    </xf>
    <xf numFmtId="172" fontId="2" fillId="0" borderId="2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left"/>
    </xf>
    <xf numFmtId="0" fontId="3" fillId="7" borderId="6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left"/>
    </xf>
    <xf numFmtId="49" fontId="6" fillId="0" borderId="6" xfId="0" applyNumberFormat="1" applyFont="1" applyFill="1" applyBorder="1" applyAlignment="1">
      <alignment horizontal="center"/>
    </xf>
    <xf numFmtId="0" fontId="3" fillId="0" borderId="16" xfId="0" applyFont="1" applyBorder="1" applyAlignment="1">
      <alignment vertical="center" wrapText="1"/>
    </xf>
    <xf numFmtId="172" fontId="17" fillId="0" borderId="6" xfId="0" applyNumberFormat="1" applyFont="1" applyFill="1" applyBorder="1" applyAlignment="1">
      <alignment horizontal="right"/>
    </xf>
    <xf numFmtId="2" fontId="3" fillId="7" borderId="6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left"/>
    </xf>
    <xf numFmtId="172" fontId="17" fillId="0" borderId="16" xfId="0" applyNumberFormat="1" applyFont="1" applyFill="1" applyBorder="1" applyAlignment="1">
      <alignment horizontal="right"/>
    </xf>
    <xf numFmtId="2" fontId="3" fillId="7" borderId="16" xfId="0" applyNumberFormat="1" applyFont="1" applyFill="1" applyBorder="1" applyAlignment="1">
      <alignment horizontal="center"/>
    </xf>
    <xf numFmtId="2" fontId="11" fillId="7" borderId="6" xfId="0" applyNumberFormat="1" applyFont="1" applyFill="1" applyBorder="1" applyAlignment="1">
      <alignment horizontal="center"/>
    </xf>
    <xf numFmtId="0" fontId="6" fillId="0" borderId="1" xfId="0" applyFont="1" applyBorder="1"/>
    <xf numFmtId="2" fontId="14" fillId="0" borderId="0" xfId="0" applyNumberFormat="1" applyFont="1" applyAlignment="1">
      <alignment horizontal="center"/>
    </xf>
    <xf numFmtId="2" fontId="14" fillId="0" borderId="6" xfId="0" applyNumberFormat="1" applyFont="1" applyBorder="1" applyAlignment="1">
      <alignment horizontal="center"/>
    </xf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 applyAlignment="1">
      <alignment wrapText="1"/>
    </xf>
    <xf numFmtId="0" fontId="3" fillId="7" borderId="6" xfId="0" applyFont="1" applyFill="1" applyBorder="1" applyAlignment="1">
      <alignment horizontal="center"/>
    </xf>
    <xf numFmtId="2" fontId="3" fillId="8" borderId="16" xfId="0" applyNumberFormat="1" applyFont="1" applyFill="1" applyBorder="1" applyAlignment="1"/>
    <xf numFmtId="0" fontId="8" fillId="9" borderId="6" xfId="0" applyFont="1" applyFill="1" applyBorder="1" applyAlignment="1">
      <alignment wrapText="1"/>
    </xf>
    <xf numFmtId="49" fontId="6" fillId="8" borderId="18" xfId="0" applyNumberFormat="1" applyFont="1" applyFill="1" applyBorder="1" applyAlignment="1">
      <alignment horizontal="left"/>
    </xf>
    <xf numFmtId="49" fontId="6" fillId="8" borderId="16" xfId="0" applyNumberFormat="1" applyFont="1" applyFill="1" applyBorder="1" applyAlignment="1">
      <alignment horizontal="left"/>
    </xf>
    <xf numFmtId="0" fontId="6" fillId="8" borderId="16" xfId="0" applyFont="1" applyFill="1" applyBorder="1"/>
    <xf numFmtId="2" fontId="3" fillId="8" borderId="16" xfId="0" applyNumberFormat="1" applyFont="1" applyFill="1" applyBorder="1" applyAlignment="1">
      <alignment horizontal="center" vertical="center"/>
    </xf>
    <xf numFmtId="0" fontId="7" fillId="8" borderId="6" xfId="0" applyFont="1" applyFill="1" applyBorder="1" applyAlignment="1">
      <alignment wrapText="1"/>
    </xf>
    <xf numFmtId="49" fontId="6" fillId="8" borderId="19" xfId="0" applyNumberFormat="1" applyFont="1" applyFill="1" applyBorder="1" applyAlignment="1">
      <alignment horizontal="left"/>
    </xf>
    <xf numFmtId="49" fontId="6" fillId="8" borderId="11" xfId="0" applyNumberFormat="1" applyFont="1" applyFill="1" applyBorder="1" applyAlignment="1">
      <alignment horizontal="left"/>
    </xf>
    <xf numFmtId="2" fontId="6" fillId="8" borderId="6" xfId="0" applyNumberFormat="1" applyFont="1" applyFill="1" applyBorder="1" applyAlignment="1"/>
    <xf numFmtId="49" fontId="6" fillId="8" borderId="6" xfId="0" applyNumberFormat="1" applyFont="1" applyFill="1" applyBorder="1" applyAlignment="1">
      <alignment horizontal="left"/>
    </xf>
    <xf numFmtId="0" fontId="6" fillId="8" borderId="6" xfId="0" applyFont="1" applyFill="1" applyBorder="1"/>
    <xf numFmtId="2" fontId="6" fillId="8" borderId="6" xfId="0" applyNumberFormat="1" applyFont="1" applyFill="1" applyBorder="1" applyAlignment="1">
      <alignment horizontal="center" vertical="center"/>
    </xf>
    <xf numFmtId="2" fontId="14" fillId="8" borderId="6" xfId="0" applyNumberFormat="1" applyFont="1" applyFill="1" applyBorder="1" applyAlignment="1">
      <alignment horizontal="center" vertical="center"/>
    </xf>
    <xf numFmtId="2" fontId="14" fillId="8" borderId="6" xfId="0" applyNumberFormat="1" applyFont="1" applyFill="1" applyBorder="1" applyAlignment="1">
      <alignment vertical="center"/>
    </xf>
    <xf numFmtId="2" fontId="14" fillId="8" borderId="6" xfId="0" applyNumberFormat="1" applyFont="1" applyFill="1" applyBorder="1" applyAlignment="1">
      <alignment horizontal="center" vertical="center" wrapText="1"/>
    </xf>
    <xf numFmtId="2" fontId="6" fillId="8" borderId="11" xfId="0" applyNumberFormat="1" applyFont="1" applyFill="1" applyBorder="1" applyAlignment="1">
      <alignment horizontal="center"/>
    </xf>
    <xf numFmtId="0" fontId="6" fillId="10" borderId="6" xfId="0" applyFont="1" applyFill="1" applyBorder="1" applyAlignment="1">
      <alignment wrapText="1"/>
    </xf>
    <xf numFmtId="0" fontId="6" fillId="10" borderId="16" xfId="0" applyFont="1" applyFill="1" applyBorder="1" applyAlignment="1">
      <alignment wrapText="1"/>
    </xf>
    <xf numFmtId="49" fontId="3" fillId="7" borderId="8" xfId="0" applyNumberFormat="1" applyFont="1" applyFill="1" applyBorder="1" applyAlignment="1">
      <alignment horizontal="center"/>
    </xf>
    <xf numFmtId="49" fontId="3" fillId="7" borderId="9" xfId="0" applyNumberFormat="1" applyFont="1" applyFill="1" applyBorder="1" applyAlignment="1">
      <alignment horizontal="center"/>
    </xf>
    <xf numFmtId="49" fontId="3" fillId="7" borderId="9" xfId="0" applyNumberFormat="1" applyFont="1" applyFill="1" applyBorder="1"/>
    <xf numFmtId="49" fontId="3" fillId="7" borderId="7" xfId="0" applyNumberFormat="1" applyFont="1" applyFill="1" applyBorder="1"/>
    <xf numFmtId="172" fontId="3" fillId="7" borderId="7" xfId="0" applyNumberFormat="1" applyFont="1" applyFill="1" applyBorder="1" applyAlignment="1">
      <alignment horizontal="right"/>
    </xf>
    <xf numFmtId="172" fontId="18" fillId="7" borderId="7" xfId="0" applyNumberFormat="1" applyFont="1" applyFill="1" applyBorder="1" applyAlignment="1">
      <alignment horizontal="right"/>
    </xf>
    <xf numFmtId="2" fontId="3" fillId="7" borderId="9" xfId="0" applyNumberFormat="1" applyFont="1" applyFill="1" applyBorder="1" applyAlignment="1">
      <alignment horizontal="center"/>
    </xf>
    <xf numFmtId="49" fontId="3" fillId="7" borderId="1" xfId="0" applyNumberFormat="1" applyFont="1" applyFill="1" applyBorder="1"/>
    <xf numFmtId="49" fontId="3" fillId="7" borderId="11" xfId="0" applyNumberFormat="1" applyFont="1" applyFill="1" applyBorder="1"/>
    <xf numFmtId="172" fontId="3" fillId="7" borderId="11" xfId="0" applyNumberFormat="1" applyFont="1" applyFill="1" applyBorder="1" applyAlignment="1">
      <alignment horizontal="right"/>
    </xf>
    <xf numFmtId="172" fontId="18" fillId="7" borderId="11" xfId="0" applyNumberFormat="1" applyFont="1" applyFill="1" applyBorder="1" applyAlignment="1">
      <alignment horizontal="right"/>
    </xf>
    <xf numFmtId="2" fontId="3" fillId="7" borderId="1" xfId="0" applyNumberFormat="1" applyFont="1" applyFill="1" applyBorder="1" applyAlignment="1">
      <alignment horizontal="center"/>
    </xf>
    <xf numFmtId="2" fontId="11" fillId="7" borderId="0" xfId="0" applyNumberFormat="1" applyFont="1" applyFill="1" applyAlignment="1">
      <alignment horizontal="center"/>
    </xf>
    <xf numFmtId="49" fontId="3" fillId="7" borderId="10" xfId="0" applyNumberFormat="1" applyFont="1" applyFill="1" applyBorder="1" applyAlignment="1">
      <alignment horizontal="center"/>
    </xf>
    <xf numFmtId="49" fontId="3" fillId="7" borderId="2" xfId="0" applyNumberFormat="1" applyFont="1" applyFill="1" applyBorder="1" applyAlignment="1">
      <alignment horizontal="center"/>
    </xf>
    <xf numFmtId="49" fontId="3" fillId="7" borderId="2" xfId="0" applyNumberFormat="1" applyFont="1" applyFill="1" applyBorder="1"/>
    <xf numFmtId="172" fontId="3" fillId="7" borderId="2" xfId="0" applyNumberFormat="1" applyFont="1" applyFill="1" applyBorder="1" applyAlignment="1">
      <alignment horizontal="right"/>
    </xf>
    <xf numFmtId="172" fontId="18" fillId="7" borderId="2" xfId="0" applyNumberFormat="1" applyFont="1" applyFill="1" applyBorder="1" applyAlignment="1">
      <alignment horizontal="right"/>
    </xf>
    <xf numFmtId="2" fontId="3" fillId="7" borderId="2" xfId="0" applyNumberFormat="1" applyFont="1" applyFill="1" applyBorder="1" applyAlignment="1">
      <alignment horizontal="center"/>
    </xf>
    <xf numFmtId="2" fontId="11" fillId="7" borderId="16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wrapText="1"/>
    </xf>
    <xf numFmtId="49" fontId="3" fillId="0" borderId="17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0" fontId="3" fillId="7" borderId="15" xfId="0" applyFont="1" applyFill="1" applyBorder="1" applyAlignment="1">
      <alignment wrapText="1"/>
    </xf>
    <xf numFmtId="0" fontId="3" fillId="7" borderId="16" xfId="0" applyFont="1" applyFill="1" applyBorder="1" applyAlignment="1">
      <alignment horizontal="center"/>
    </xf>
    <xf numFmtId="0" fontId="7" fillId="0" borderId="15" xfId="0" applyFont="1" applyFill="1" applyBorder="1" applyAlignment="1"/>
    <xf numFmtId="49" fontId="6" fillId="0" borderId="8" xfId="0" applyNumberFormat="1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/>
    </xf>
    <xf numFmtId="172" fontId="6" fillId="0" borderId="9" xfId="0" applyNumberFormat="1" applyFont="1" applyFill="1" applyBorder="1" applyAlignment="1">
      <alignment horizontal="right"/>
    </xf>
    <xf numFmtId="2" fontId="6" fillId="0" borderId="9" xfId="0" applyNumberFormat="1" applyFont="1" applyFill="1" applyBorder="1" applyAlignment="1">
      <alignment horizontal="center"/>
    </xf>
    <xf numFmtId="172" fontId="18" fillId="0" borderId="6" xfId="0" applyNumberFormat="1" applyFont="1" applyFill="1" applyBorder="1" applyAlignment="1">
      <alignment horizontal="right"/>
    </xf>
    <xf numFmtId="2" fontId="2" fillId="7" borderId="6" xfId="0" applyNumberFormat="1" applyFont="1" applyFill="1" applyBorder="1" applyAlignment="1">
      <alignment horizontal="center"/>
    </xf>
    <xf numFmtId="49" fontId="3" fillId="7" borderId="7" xfId="0" applyNumberFormat="1" applyFont="1" applyFill="1" applyBorder="1" applyAlignment="1">
      <alignment horizontal="center"/>
    </xf>
    <xf numFmtId="49" fontId="3" fillId="7" borderId="15" xfId="0" applyNumberFormat="1" applyFont="1" applyFill="1" applyBorder="1" applyAlignment="1">
      <alignment horizontal="left"/>
    </xf>
    <xf numFmtId="172" fontId="2" fillId="7" borderId="15" xfId="0" applyNumberFormat="1" applyFont="1" applyFill="1" applyBorder="1" applyAlignment="1">
      <alignment horizontal="right"/>
    </xf>
    <xf numFmtId="172" fontId="17" fillId="7" borderId="15" xfId="0" applyNumberFormat="1" applyFont="1" applyFill="1" applyBorder="1" applyAlignment="1">
      <alignment horizontal="right"/>
    </xf>
    <xf numFmtId="2" fontId="3" fillId="7" borderId="15" xfId="0" applyNumberFormat="1" applyFont="1" applyFill="1" applyBorder="1" applyAlignment="1">
      <alignment horizontal="center"/>
    </xf>
    <xf numFmtId="49" fontId="3" fillId="7" borderId="6" xfId="0" applyNumberFormat="1" applyFont="1" applyFill="1" applyBorder="1" applyAlignment="1">
      <alignment horizontal="center"/>
    </xf>
    <xf numFmtId="49" fontId="3" fillId="7" borderId="6" xfId="0" applyNumberFormat="1" applyFont="1" applyFill="1" applyBorder="1" applyAlignment="1">
      <alignment horizontal="left"/>
    </xf>
    <xf numFmtId="172" fontId="3" fillId="7" borderId="6" xfId="0" applyNumberFormat="1" applyFont="1" applyFill="1" applyBorder="1" applyAlignment="1">
      <alignment horizontal="right"/>
    </xf>
    <xf numFmtId="172" fontId="18" fillId="7" borderId="6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7" borderId="17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10" borderId="6" xfId="0" applyFont="1" applyFill="1" applyBorder="1" applyAlignment="1">
      <alignment wrapText="1"/>
    </xf>
    <xf numFmtId="2" fontId="3" fillId="7" borderId="6" xfId="0" applyNumberFormat="1" applyFont="1" applyFill="1" applyBorder="1" applyAlignment="1">
      <alignment horizontal="left"/>
    </xf>
    <xf numFmtId="49" fontId="3" fillId="7" borderId="8" xfId="0" applyNumberFormat="1" applyFont="1" applyFill="1" applyBorder="1"/>
    <xf numFmtId="0" fontId="6" fillId="10" borderId="26" xfId="0" applyFont="1" applyFill="1" applyBorder="1" applyAlignment="1">
      <alignment wrapText="1"/>
    </xf>
    <xf numFmtId="49" fontId="3" fillId="7" borderId="17" xfId="0" applyNumberFormat="1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center"/>
    </xf>
    <xf numFmtId="2" fontId="6" fillId="0" borderId="9" xfId="0" applyNumberFormat="1" applyFont="1" applyFill="1" applyBorder="1" applyAlignment="1">
      <alignment horizontal="left"/>
    </xf>
    <xf numFmtId="0" fontId="4" fillId="10" borderId="6" xfId="0" applyFont="1" applyFill="1" applyBorder="1" applyAlignment="1">
      <alignment wrapText="1"/>
    </xf>
    <xf numFmtId="49" fontId="3" fillId="7" borderId="19" xfId="0" applyNumberFormat="1" applyFont="1" applyFill="1" applyBorder="1" applyAlignment="1">
      <alignment horizontal="left"/>
    </xf>
    <xf numFmtId="49" fontId="3" fillId="7" borderId="11" xfId="0" applyNumberFormat="1" applyFont="1" applyFill="1" applyBorder="1" applyAlignment="1">
      <alignment horizontal="left"/>
    </xf>
    <xf numFmtId="2" fontId="3" fillId="7" borderId="6" xfId="0" applyNumberFormat="1" applyFont="1" applyFill="1" applyBorder="1" applyAlignment="1"/>
    <xf numFmtId="0" fontId="3" fillId="7" borderId="6" xfId="0" applyFont="1" applyFill="1" applyBorder="1"/>
    <xf numFmtId="2" fontId="3" fillId="7" borderId="6" xfId="0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vertical="center" wrapText="1"/>
    </xf>
    <xf numFmtId="0" fontId="3" fillId="7" borderId="15" xfId="0" applyFont="1" applyFill="1" applyBorder="1" applyAlignment="1">
      <alignment vertical="center" wrapText="1"/>
    </xf>
    <xf numFmtId="0" fontId="3" fillId="2" borderId="27" xfId="0" applyFont="1" applyFill="1" applyBorder="1" applyAlignment="1">
      <alignment wrapText="1"/>
    </xf>
    <xf numFmtId="0" fontId="6" fillId="0" borderId="6" xfId="0" applyFont="1" applyBorder="1" applyAlignment="1">
      <alignment horizontal="center"/>
    </xf>
    <xf numFmtId="4" fontId="8" fillId="0" borderId="18" xfId="0" applyNumberFormat="1" applyFont="1" applyFill="1" applyBorder="1" applyAlignment="1">
      <alignment horizontal="center" vertical="center"/>
    </xf>
    <xf numFmtId="49" fontId="3" fillId="7" borderId="18" xfId="0" applyNumberFormat="1" applyFont="1" applyFill="1" applyBorder="1" applyAlignment="1">
      <alignment horizontal="center"/>
    </xf>
    <xf numFmtId="0" fontId="6" fillId="7" borderId="27" xfId="0" applyFont="1" applyFill="1" applyBorder="1" applyAlignment="1">
      <alignment horizontal="center"/>
    </xf>
    <xf numFmtId="4" fontId="7" fillId="7" borderId="6" xfId="0" applyNumberFormat="1" applyFont="1" applyFill="1" applyBorder="1" applyAlignment="1">
      <alignment horizontal="center" vertical="center"/>
    </xf>
    <xf numFmtId="49" fontId="6" fillId="7" borderId="6" xfId="0" applyNumberFormat="1" applyFont="1" applyFill="1" applyBorder="1" applyAlignment="1">
      <alignment horizontal="center"/>
    </xf>
    <xf numFmtId="0" fontId="6" fillId="7" borderId="24" xfId="0" applyFont="1" applyFill="1" applyBorder="1" applyAlignment="1">
      <alignment horizontal="center"/>
    </xf>
    <xf numFmtId="49" fontId="6" fillId="7" borderId="6" xfId="0" applyNumberFormat="1" applyFont="1" applyFill="1" applyBorder="1" applyAlignment="1">
      <alignment horizontal="left"/>
    </xf>
    <xf numFmtId="0" fontId="8" fillId="0" borderId="15" xfId="0" applyFont="1" applyBorder="1" applyAlignment="1">
      <alignment vertical="center" wrapText="1"/>
    </xf>
    <xf numFmtId="0" fontId="8" fillId="2" borderId="15" xfId="0" applyFont="1" applyFill="1" applyBorder="1" applyAlignment="1">
      <alignment wrapText="1"/>
    </xf>
    <xf numFmtId="4" fontId="3" fillId="0" borderId="18" xfId="0" applyNumberFormat="1" applyFont="1" applyFill="1" applyBorder="1" applyAlignment="1">
      <alignment horizontal="center" vertical="center"/>
    </xf>
    <xf numFmtId="0" fontId="11" fillId="7" borderId="6" xfId="0" applyFont="1" applyFill="1" applyBorder="1"/>
    <xf numFmtId="4" fontId="6" fillId="7" borderId="6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49" fontId="3" fillId="0" borderId="1" xfId="0" applyNumberFormat="1" applyFont="1" applyBorder="1" applyAlignment="1">
      <alignment horizontal="left"/>
    </xf>
    <xf numFmtId="49" fontId="3" fillId="0" borderId="2" xfId="0" applyNumberFormat="1" applyFont="1" applyBorder="1"/>
    <xf numFmtId="172" fontId="19" fillId="0" borderId="2" xfId="0" applyNumberFormat="1" applyFont="1" applyFill="1" applyBorder="1" applyAlignment="1">
      <alignment horizontal="right"/>
    </xf>
    <xf numFmtId="0" fontId="6" fillId="0" borderId="6" xfId="0" applyFont="1" applyBorder="1" applyAlignment="1">
      <alignment vertical="center" wrapText="1"/>
    </xf>
    <xf numFmtId="49" fontId="6" fillId="0" borderId="2" xfId="0" applyNumberFormat="1" applyFont="1" applyBorder="1"/>
    <xf numFmtId="0" fontId="3" fillId="2" borderId="2" xfId="0" applyFont="1" applyFill="1" applyBorder="1" applyAlignment="1">
      <alignment wrapText="1"/>
    </xf>
    <xf numFmtId="49" fontId="3" fillId="0" borderId="2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49" fontId="6" fillId="0" borderId="6" xfId="0" applyNumberFormat="1" applyFont="1" applyBorder="1"/>
    <xf numFmtId="172" fontId="19" fillId="0" borderId="6" xfId="0" applyNumberFormat="1" applyFont="1" applyFill="1" applyBorder="1" applyAlignment="1">
      <alignment horizontal="right"/>
    </xf>
    <xf numFmtId="172" fontId="3" fillId="7" borderId="1" xfId="0" applyNumberFormat="1" applyFont="1" applyFill="1" applyBorder="1" applyAlignment="1">
      <alignment horizontal="right"/>
    </xf>
    <xf numFmtId="172" fontId="3" fillId="7" borderId="1" xfId="0" applyNumberFormat="1" applyFont="1" applyFill="1" applyBorder="1" applyAlignment="1">
      <alignment horizontal="center"/>
    </xf>
    <xf numFmtId="172" fontId="3" fillId="7" borderId="2" xfId="0" applyNumberFormat="1" applyFont="1" applyFill="1" applyBorder="1" applyAlignment="1">
      <alignment horizontal="center"/>
    </xf>
    <xf numFmtId="172" fontId="3" fillId="7" borderId="6" xfId="0" applyNumberFormat="1" applyFont="1" applyFill="1" applyBorder="1" applyAlignment="1">
      <alignment horizontal="center"/>
    </xf>
    <xf numFmtId="2" fontId="11" fillId="7" borderId="13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15" fillId="4" borderId="15" xfId="0" applyFont="1" applyFill="1" applyBorder="1" applyAlignment="1">
      <alignment wrapText="1"/>
    </xf>
    <xf numFmtId="49" fontId="2" fillId="0" borderId="8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172" fontId="2" fillId="0" borderId="9" xfId="0" applyNumberFormat="1" applyFont="1" applyFill="1" applyBorder="1" applyAlignment="1"/>
    <xf numFmtId="0" fontId="1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154"/>
  <sheetViews>
    <sheetView tabSelected="1" topLeftCell="A125" workbookViewId="0">
      <selection activeCell="AC132" sqref="AC131:AC132"/>
    </sheetView>
  </sheetViews>
  <sheetFormatPr defaultRowHeight="12.75" outlineLevelRow="5"/>
  <cols>
    <col min="1" max="1" width="1.28515625" customWidth="1"/>
    <col min="2" max="2" width="44.140625" customWidth="1"/>
    <col min="3" max="3" width="3.140625" customWidth="1"/>
    <col min="4" max="4" width="2.85546875" customWidth="1"/>
    <col min="5" max="5" width="9" customWidth="1"/>
    <col min="6" max="6" width="3.42578125" customWidth="1"/>
    <col min="7" max="7" width="0" hidden="1" customWidth="1"/>
    <col min="8" max="8" width="2.5703125" customWidth="1"/>
    <col min="9" max="9" width="11.7109375" customWidth="1"/>
    <col min="10" max="14" width="0" hidden="1" customWidth="1"/>
    <col min="15" max="15" width="0.140625" hidden="1" customWidth="1"/>
    <col min="16" max="19" width="0" hidden="1" customWidth="1"/>
    <col min="20" max="20" width="4.42578125" style="38" hidden="1" customWidth="1"/>
    <col min="21" max="21" width="3.140625" hidden="1" customWidth="1"/>
    <col min="22" max="22" width="8.5703125" customWidth="1"/>
    <col min="23" max="23" width="8.28515625" customWidth="1"/>
    <col min="24" max="24" width="0.28515625" hidden="1" customWidth="1"/>
  </cols>
  <sheetData>
    <row r="1" spans="2:24" ht="65.25" customHeight="1">
      <c r="B1" s="1"/>
      <c r="C1" s="1"/>
      <c r="D1" s="1"/>
      <c r="E1" s="355" t="s">
        <v>143</v>
      </c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</row>
    <row r="2" spans="2:24" ht="0.75" hidden="1" customHeight="1"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T2"/>
    </row>
    <row r="3" spans="2:24" ht="49.5" customHeight="1">
      <c r="B3" s="356" t="s">
        <v>144</v>
      </c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</row>
    <row r="4" spans="2:24" ht="17.25" customHeight="1">
      <c r="B4" s="78" t="s">
        <v>0</v>
      </c>
      <c r="C4" s="73" t="s">
        <v>1</v>
      </c>
      <c r="D4" s="2" t="s">
        <v>2</v>
      </c>
      <c r="E4" s="2" t="s">
        <v>3</v>
      </c>
      <c r="F4" s="2" t="s">
        <v>4</v>
      </c>
      <c r="G4" s="3"/>
      <c r="H4" s="4" t="s">
        <v>5</v>
      </c>
      <c r="I4" s="3" t="s">
        <v>115</v>
      </c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 t="s">
        <v>116</v>
      </c>
      <c r="W4" s="103" t="s">
        <v>147</v>
      </c>
    </row>
    <row r="5" spans="2:24" ht="17.25" customHeight="1">
      <c r="B5" s="78" t="s">
        <v>6</v>
      </c>
      <c r="C5" s="134"/>
      <c r="D5" s="135"/>
      <c r="E5" s="136"/>
      <c r="F5" s="136"/>
      <c r="G5" s="133" t="e">
        <f>#REF!+#REF!+#REF!+G96+#REF!+#REF!+#REF!+#REF!</f>
        <v>#REF!</v>
      </c>
      <c r="H5" s="133"/>
      <c r="I5" s="6">
        <f>I6</f>
        <v>18254503.039999999</v>
      </c>
      <c r="J5" s="6">
        <f t="shared" ref="J5:W5" si="0">J6</f>
        <v>1674800</v>
      </c>
      <c r="K5" s="6">
        <f t="shared" si="0"/>
        <v>1674800</v>
      </c>
      <c r="L5" s="6">
        <f t="shared" si="0"/>
        <v>1674800</v>
      </c>
      <c r="M5" s="6">
        <f t="shared" si="0"/>
        <v>1674800</v>
      </c>
      <c r="N5" s="6">
        <f t="shared" si="0"/>
        <v>1674800</v>
      </c>
      <c r="O5" s="6">
        <f t="shared" si="0"/>
        <v>1674800</v>
      </c>
      <c r="P5" s="6">
        <f t="shared" si="0"/>
        <v>1674800</v>
      </c>
      <c r="Q5" s="6">
        <f t="shared" si="0"/>
        <v>1674800</v>
      </c>
      <c r="R5" s="6">
        <f t="shared" si="0"/>
        <v>1674800</v>
      </c>
      <c r="S5" s="6">
        <f t="shared" si="0"/>
        <v>1674800</v>
      </c>
      <c r="T5" s="6">
        <f t="shared" si="0"/>
        <v>1674800</v>
      </c>
      <c r="U5" s="6">
        <f t="shared" si="0"/>
        <v>1674800</v>
      </c>
      <c r="V5" s="6">
        <f t="shared" si="0"/>
        <v>5659706.8300000001</v>
      </c>
      <c r="W5" s="6">
        <f t="shared" si="0"/>
        <v>5745396.8300000001</v>
      </c>
      <c r="X5" s="38"/>
    </row>
    <row r="6" spans="2:24" ht="15.75" customHeight="1">
      <c r="B6" s="177" t="s">
        <v>85</v>
      </c>
      <c r="C6" s="178"/>
      <c r="D6" s="179"/>
      <c r="E6" s="180"/>
      <c r="F6" s="28"/>
      <c r="G6" s="133"/>
      <c r="H6" s="133"/>
      <c r="I6" s="6">
        <f t="shared" ref="I6:W6" si="1">I7+I36+I43+I96+I129+I141+I147+I152</f>
        <v>18254503.039999999</v>
      </c>
      <c r="J6" s="6">
        <f t="shared" si="1"/>
        <v>1674800</v>
      </c>
      <c r="K6" s="6">
        <f t="shared" si="1"/>
        <v>1674800</v>
      </c>
      <c r="L6" s="6">
        <f t="shared" si="1"/>
        <v>1674800</v>
      </c>
      <c r="M6" s="6">
        <f t="shared" si="1"/>
        <v>1674800</v>
      </c>
      <c r="N6" s="6">
        <f t="shared" si="1"/>
        <v>1674800</v>
      </c>
      <c r="O6" s="6">
        <f t="shared" si="1"/>
        <v>1674800</v>
      </c>
      <c r="P6" s="6">
        <f t="shared" si="1"/>
        <v>1674800</v>
      </c>
      <c r="Q6" s="6">
        <f t="shared" si="1"/>
        <v>1674800</v>
      </c>
      <c r="R6" s="6">
        <f t="shared" si="1"/>
        <v>1674800</v>
      </c>
      <c r="S6" s="6">
        <f t="shared" si="1"/>
        <v>1674800</v>
      </c>
      <c r="T6" s="6">
        <f t="shared" si="1"/>
        <v>1674800</v>
      </c>
      <c r="U6" s="6">
        <f t="shared" si="1"/>
        <v>1674800</v>
      </c>
      <c r="V6" s="6">
        <f t="shared" si="1"/>
        <v>5659706.8300000001</v>
      </c>
      <c r="W6" s="6">
        <f t="shared" si="1"/>
        <v>5745396.8300000001</v>
      </c>
      <c r="X6" s="38"/>
    </row>
    <row r="7" spans="2:24" ht="14.25" customHeight="1">
      <c r="B7" s="182" t="s">
        <v>107</v>
      </c>
      <c r="C7" s="183" t="s">
        <v>7</v>
      </c>
      <c r="D7" s="184"/>
      <c r="E7" s="185"/>
      <c r="F7" s="186"/>
      <c r="G7" s="133"/>
      <c r="H7" s="133"/>
      <c r="I7" s="191">
        <f>I8+I12</f>
        <v>1573060</v>
      </c>
      <c r="J7" s="191">
        <f t="shared" ref="J7:W7" si="2">J8+J12</f>
        <v>0</v>
      </c>
      <c r="K7" s="191">
        <f t="shared" si="2"/>
        <v>0</v>
      </c>
      <c r="L7" s="191">
        <f t="shared" si="2"/>
        <v>0</v>
      </c>
      <c r="M7" s="191">
        <f t="shared" si="2"/>
        <v>0</v>
      </c>
      <c r="N7" s="191">
        <f t="shared" si="2"/>
        <v>0</v>
      </c>
      <c r="O7" s="191">
        <f t="shared" si="2"/>
        <v>0</v>
      </c>
      <c r="P7" s="191">
        <f t="shared" si="2"/>
        <v>0</v>
      </c>
      <c r="Q7" s="191">
        <f t="shared" si="2"/>
        <v>0</v>
      </c>
      <c r="R7" s="191">
        <f t="shared" si="2"/>
        <v>0</v>
      </c>
      <c r="S7" s="191">
        <f t="shared" si="2"/>
        <v>0</v>
      </c>
      <c r="T7" s="191">
        <f t="shared" si="2"/>
        <v>0</v>
      </c>
      <c r="U7" s="191">
        <f t="shared" si="2"/>
        <v>0</v>
      </c>
      <c r="V7" s="191">
        <f t="shared" si="2"/>
        <v>126000</v>
      </c>
      <c r="W7" s="191">
        <f t="shared" si="2"/>
        <v>66000</v>
      </c>
      <c r="X7" s="38"/>
    </row>
    <row r="8" spans="2:24" ht="13.5" customHeight="1">
      <c r="B8" s="78" t="s">
        <v>108</v>
      </c>
      <c r="C8" s="187" t="s">
        <v>7</v>
      </c>
      <c r="D8" s="76" t="s">
        <v>28</v>
      </c>
      <c r="E8" s="188"/>
      <c r="F8" s="189"/>
      <c r="G8" s="133"/>
      <c r="H8" s="133"/>
      <c r="I8" s="192">
        <f t="shared" ref="I8:W8" si="3">I9</f>
        <v>150000</v>
      </c>
      <c r="J8" s="192">
        <f t="shared" si="3"/>
        <v>0</v>
      </c>
      <c r="K8" s="192">
        <f t="shared" si="3"/>
        <v>0</v>
      </c>
      <c r="L8" s="192">
        <f t="shared" si="3"/>
        <v>0</v>
      </c>
      <c r="M8" s="192">
        <f t="shared" si="3"/>
        <v>0</v>
      </c>
      <c r="N8" s="192">
        <f t="shared" si="3"/>
        <v>0</v>
      </c>
      <c r="O8" s="192">
        <f t="shared" si="3"/>
        <v>0</v>
      </c>
      <c r="P8" s="192">
        <f t="shared" si="3"/>
        <v>0</v>
      </c>
      <c r="Q8" s="192">
        <f t="shared" si="3"/>
        <v>0</v>
      </c>
      <c r="R8" s="192">
        <f t="shared" si="3"/>
        <v>0</v>
      </c>
      <c r="S8" s="192">
        <f t="shared" si="3"/>
        <v>0</v>
      </c>
      <c r="T8" s="192">
        <f t="shared" si="3"/>
        <v>0</v>
      </c>
      <c r="U8" s="192">
        <f t="shared" si="3"/>
        <v>0</v>
      </c>
      <c r="V8" s="192">
        <f t="shared" si="3"/>
        <v>0</v>
      </c>
      <c r="W8" s="192">
        <f t="shared" si="3"/>
        <v>0</v>
      </c>
      <c r="X8" s="38"/>
    </row>
    <row r="9" spans="2:24" ht="13.5" customHeight="1">
      <c r="B9" s="163" t="s">
        <v>109</v>
      </c>
      <c r="C9" s="91" t="s">
        <v>7</v>
      </c>
      <c r="D9" s="77" t="s">
        <v>28</v>
      </c>
      <c r="E9" s="190" t="s">
        <v>62</v>
      </c>
      <c r="F9" s="189"/>
      <c r="G9" s="133"/>
      <c r="H9" s="133"/>
      <c r="I9" s="193">
        <f t="shared" ref="I9:W9" si="4">I11</f>
        <v>150000</v>
      </c>
      <c r="J9" s="193">
        <f t="shared" si="4"/>
        <v>0</v>
      </c>
      <c r="K9" s="193">
        <f t="shared" si="4"/>
        <v>0</v>
      </c>
      <c r="L9" s="193">
        <f t="shared" si="4"/>
        <v>0</v>
      </c>
      <c r="M9" s="193">
        <f t="shared" si="4"/>
        <v>0</v>
      </c>
      <c r="N9" s="193">
        <f t="shared" si="4"/>
        <v>0</v>
      </c>
      <c r="O9" s="193">
        <f t="shared" si="4"/>
        <v>0</v>
      </c>
      <c r="P9" s="193">
        <f t="shared" si="4"/>
        <v>0</v>
      </c>
      <c r="Q9" s="193">
        <f t="shared" si="4"/>
        <v>0</v>
      </c>
      <c r="R9" s="193">
        <f t="shared" si="4"/>
        <v>0</v>
      </c>
      <c r="S9" s="193">
        <f t="shared" si="4"/>
        <v>0</v>
      </c>
      <c r="T9" s="193">
        <f t="shared" si="4"/>
        <v>0</v>
      </c>
      <c r="U9" s="193">
        <f t="shared" si="4"/>
        <v>0</v>
      </c>
      <c r="V9" s="193">
        <f t="shared" si="4"/>
        <v>0</v>
      </c>
      <c r="W9" s="193">
        <f t="shared" si="4"/>
        <v>0</v>
      </c>
      <c r="X9" s="38"/>
    </row>
    <row r="10" spans="2:24" ht="21" customHeight="1">
      <c r="B10" s="163" t="s">
        <v>110</v>
      </c>
      <c r="C10" s="91" t="s">
        <v>7</v>
      </c>
      <c r="D10" s="77" t="s">
        <v>28</v>
      </c>
      <c r="E10" s="190" t="s">
        <v>112</v>
      </c>
      <c r="F10" s="189"/>
      <c r="G10" s="133"/>
      <c r="H10" s="133"/>
      <c r="I10" s="193">
        <f t="shared" ref="I10:W10" si="5">I11</f>
        <v>150000</v>
      </c>
      <c r="J10" s="193">
        <f t="shared" si="5"/>
        <v>0</v>
      </c>
      <c r="K10" s="193">
        <f t="shared" si="5"/>
        <v>0</v>
      </c>
      <c r="L10" s="193">
        <f t="shared" si="5"/>
        <v>0</v>
      </c>
      <c r="M10" s="193">
        <f t="shared" si="5"/>
        <v>0</v>
      </c>
      <c r="N10" s="193">
        <f t="shared" si="5"/>
        <v>0</v>
      </c>
      <c r="O10" s="193">
        <f t="shared" si="5"/>
        <v>0</v>
      </c>
      <c r="P10" s="193">
        <f t="shared" si="5"/>
        <v>0</v>
      </c>
      <c r="Q10" s="193">
        <f t="shared" si="5"/>
        <v>0</v>
      </c>
      <c r="R10" s="193">
        <f t="shared" si="5"/>
        <v>0</v>
      </c>
      <c r="S10" s="193">
        <f t="shared" si="5"/>
        <v>0</v>
      </c>
      <c r="T10" s="193">
        <f t="shared" si="5"/>
        <v>0</v>
      </c>
      <c r="U10" s="193">
        <f t="shared" si="5"/>
        <v>0</v>
      </c>
      <c r="V10" s="193">
        <f t="shared" si="5"/>
        <v>0</v>
      </c>
      <c r="W10" s="193">
        <f t="shared" si="5"/>
        <v>0</v>
      </c>
      <c r="X10" s="38"/>
    </row>
    <row r="11" spans="2:24" ht="21" customHeight="1">
      <c r="B11" s="114" t="s">
        <v>111</v>
      </c>
      <c r="C11" s="91" t="s">
        <v>7</v>
      </c>
      <c r="D11" s="77" t="s">
        <v>28</v>
      </c>
      <c r="E11" s="190" t="s">
        <v>112</v>
      </c>
      <c r="F11" s="40" t="s">
        <v>9</v>
      </c>
      <c r="G11" s="133"/>
      <c r="H11" s="133"/>
      <c r="I11" s="194">
        <v>150000</v>
      </c>
      <c r="J11" s="195">
        <f t="shared" ref="J11:U11" si="6">J12</f>
        <v>0</v>
      </c>
      <c r="K11" s="193">
        <f t="shared" si="6"/>
        <v>0</v>
      </c>
      <c r="L11" s="194">
        <f t="shared" si="6"/>
        <v>0</v>
      </c>
      <c r="M11" s="195">
        <f t="shared" si="6"/>
        <v>0</v>
      </c>
      <c r="N11" s="193">
        <f t="shared" si="6"/>
        <v>0</v>
      </c>
      <c r="O11" s="194">
        <f t="shared" si="6"/>
        <v>0</v>
      </c>
      <c r="P11" s="195">
        <f t="shared" si="6"/>
        <v>0</v>
      </c>
      <c r="Q11" s="193">
        <f t="shared" si="6"/>
        <v>0</v>
      </c>
      <c r="R11" s="194">
        <f t="shared" si="6"/>
        <v>0</v>
      </c>
      <c r="S11" s="195">
        <f t="shared" si="6"/>
        <v>0</v>
      </c>
      <c r="T11" s="193">
        <f t="shared" si="6"/>
        <v>0</v>
      </c>
      <c r="U11" s="194">
        <f t="shared" si="6"/>
        <v>0</v>
      </c>
      <c r="V11" s="195">
        <v>0</v>
      </c>
      <c r="W11" s="193">
        <v>0</v>
      </c>
      <c r="X11" s="38"/>
    </row>
    <row r="12" spans="2:24" ht="12.75" customHeight="1">
      <c r="B12" s="162" t="s">
        <v>93</v>
      </c>
      <c r="C12" s="117" t="s">
        <v>7</v>
      </c>
      <c r="D12" s="216" t="s">
        <v>11</v>
      </c>
      <c r="E12" s="217"/>
      <c r="F12" s="45"/>
      <c r="G12" s="218"/>
      <c r="H12" s="218"/>
      <c r="I12" s="106">
        <f t="shared" ref="I12:X12" si="7">I13+I16+I32</f>
        <v>1423060</v>
      </c>
      <c r="J12" s="106">
        <f t="shared" si="7"/>
        <v>0</v>
      </c>
      <c r="K12" s="106">
        <f t="shared" si="7"/>
        <v>0</v>
      </c>
      <c r="L12" s="106">
        <f t="shared" si="7"/>
        <v>0</v>
      </c>
      <c r="M12" s="106">
        <f t="shared" si="7"/>
        <v>0</v>
      </c>
      <c r="N12" s="106">
        <f t="shared" si="7"/>
        <v>0</v>
      </c>
      <c r="O12" s="106">
        <f t="shared" si="7"/>
        <v>0</v>
      </c>
      <c r="P12" s="106">
        <f t="shared" si="7"/>
        <v>0</v>
      </c>
      <c r="Q12" s="106">
        <f t="shared" si="7"/>
        <v>0</v>
      </c>
      <c r="R12" s="106">
        <f t="shared" si="7"/>
        <v>0</v>
      </c>
      <c r="S12" s="106">
        <f t="shared" si="7"/>
        <v>0</v>
      </c>
      <c r="T12" s="106">
        <f t="shared" si="7"/>
        <v>0</v>
      </c>
      <c r="U12" s="106">
        <f t="shared" si="7"/>
        <v>0</v>
      </c>
      <c r="V12" s="106">
        <f t="shared" si="7"/>
        <v>126000</v>
      </c>
      <c r="W12" s="106">
        <f t="shared" si="7"/>
        <v>66000</v>
      </c>
      <c r="X12" s="106">
        <f t="shared" si="7"/>
        <v>0</v>
      </c>
    </row>
    <row r="13" spans="2:24" ht="12" customHeight="1">
      <c r="B13" s="163" t="s">
        <v>109</v>
      </c>
      <c r="C13" s="81" t="s">
        <v>7</v>
      </c>
      <c r="D13" s="82" t="s">
        <v>11</v>
      </c>
      <c r="E13" s="15" t="s">
        <v>62</v>
      </c>
      <c r="F13" s="9"/>
      <c r="G13" s="10"/>
      <c r="H13" s="10"/>
      <c r="I13" s="71">
        <f>I14</f>
        <v>33000</v>
      </c>
      <c r="J13" s="71">
        <f t="shared" ref="J13:W13" si="8">J14</f>
        <v>0</v>
      </c>
      <c r="K13" s="71">
        <f t="shared" si="8"/>
        <v>0</v>
      </c>
      <c r="L13" s="71">
        <f t="shared" si="8"/>
        <v>0</v>
      </c>
      <c r="M13" s="71">
        <f t="shared" si="8"/>
        <v>0</v>
      </c>
      <c r="N13" s="71">
        <f t="shared" si="8"/>
        <v>0</v>
      </c>
      <c r="O13" s="71">
        <f t="shared" si="8"/>
        <v>0</v>
      </c>
      <c r="P13" s="71">
        <f t="shared" si="8"/>
        <v>0</v>
      </c>
      <c r="Q13" s="71">
        <f t="shared" si="8"/>
        <v>0</v>
      </c>
      <c r="R13" s="71">
        <f t="shared" si="8"/>
        <v>0</v>
      </c>
      <c r="S13" s="71">
        <f t="shared" si="8"/>
        <v>0</v>
      </c>
      <c r="T13" s="71">
        <f t="shared" si="8"/>
        <v>0</v>
      </c>
      <c r="U13" s="71">
        <f t="shared" si="8"/>
        <v>0</v>
      </c>
      <c r="V13" s="71">
        <f t="shared" si="8"/>
        <v>66000</v>
      </c>
      <c r="W13" s="71">
        <f t="shared" si="8"/>
        <v>66000</v>
      </c>
      <c r="X13" s="38"/>
    </row>
    <row r="14" spans="2:24" ht="21" customHeight="1">
      <c r="B14" s="163" t="s">
        <v>148</v>
      </c>
      <c r="C14" s="81" t="s">
        <v>7</v>
      </c>
      <c r="D14" s="82" t="s">
        <v>11</v>
      </c>
      <c r="E14" s="15" t="s">
        <v>149</v>
      </c>
      <c r="F14" s="9"/>
      <c r="G14" s="10"/>
      <c r="H14" s="10"/>
      <c r="I14" s="71">
        <f>I15</f>
        <v>33000</v>
      </c>
      <c r="J14" s="71">
        <f t="shared" ref="J14:W14" si="9">J15</f>
        <v>0</v>
      </c>
      <c r="K14" s="71">
        <f t="shared" si="9"/>
        <v>0</v>
      </c>
      <c r="L14" s="71">
        <f t="shared" si="9"/>
        <v>0</v>
      </c>
      <c r="M14" s="71">
        <f t="shared" si="9"/>
        <v>0</v>
      </c>
      <c r="N14" s="71">
        <f t="shared" si="9"/>
        <v>0</v>
      </c>
      <c r="O14" s="71">
        <f t="shared" si="9"/>
        <v>0</v>
      </c>
      <c r="P14" s="71">
        <f t="shared" si="9"/>
        <v>0</v>
      </c>
      <c r="Q14" s="71">
        <f t="shared" si="9"/>
        <v>0</v>
      </c>
      <c r="R14" s="71">
        <f t="shared" si="9"/>
        <v>0</v>
      </c>
      <c r="S14" s="71">
        <f t="shared" si="9"/>
        <v>0</v>
      </c>
      <c r="T14" s="71">
        <f t="shared" si="9"/>
        <v>0</v>
      </c>
      <c r="U14" s="71">
        <f t="shared" si="9"/>
        <v>0</v>
      </c>
      <c r="V14" s="71">
        <f t="shared" si="9"/>
        <v>66000</v>
      </c>
      <c r="W14" s="71">
        <f t="shared" si="9"/>
        <v>66000</v>
      </c>
      <c r="X14" s="38"/>
    </row>
    <row r="15" spans="2:24" ht="18.75" customHeight="1">
      <c r="B15" s="114" t="s">
        <v>88</v>
      </c>
      <c r="C15" s="83" t="s">
        <v>7</v>
      </c>
      <c r="D15" s="84" t="s">
        <v>11</v>
      </c>
      <c r="E15" s="16" t="s">
        <v>149</v>
      </c>
      <c r="F15" s="11" t="s">
        <v>9</v>
      </c>
      <c r="G15" s="231"/>
      <c r="H15" s="231"/>
      <c r="I15" s="23">
        <v>33000</v>
      </c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3">
        <v>66000</v>
      </c>
      <c r="W15" s="233">
        <v>66000</v>
      </c>
      <c r="X15" s="38"/>
    </row>
    <row r="16" spans="2:24" ht="22.5" customHeight="1">
      <c r="B16" s="234" t="s">
        <v>119</v>
      </c>
      <c r="C16" s="208" t="s">
        <v>7</v>
      </c>
      <c r="D16" s="113" t="s">
        <v>11</v>
      </c>
      <c r="E16" s="137" t="s">
        <v>72</v>
      </c>
      <c r="F16" s="119"/>
      <c r="G16" s="49"/>
      <c r="H16" s="49"/>
      <c r="I16" s="109">
        <f t="shared" ref="I16:W16" si="10">I17+I25+I20</f>
        <v>1390060</v>
      </c>
      <c r="J16" s="109">
        <f t="shared" si="10"/>
        <v>0</v>
      </c>
      <c r="K16" s="109">
        <f t="shared" si="10"/>
        <v>0</v>
      </c>
      <c r="L16" s="109">
        <f t="shared" si="10"/>
        <v>0</v>
      </c>
      <c r="M16" s="109">
        <f t="shared" si="10"/>
        <v>0</v>
      </c>
      <c r="N16" s="109">
        <f t="shared" si="10"/>
        <v>0</v>
      </c>
      <c r="O16" s="109">
        <f t="shared" si="10"/>
        <v>0</v>
      </c>
      <c r="P16" s="109">
        <f t="shared" si="10"/>
        <v>0</v>
      </c>
      <c r="Q16" s="109">
        <f t="shared" si="10"/>
        <v>0</v>
      </c>
      <c r="R16" s="109">
        <f t="shared" si="10"/>
        <v>0</v>
      </c>
      <c r="S16" s="109">
        <f t="shared" si="10"/>
        <v>0</v>
      </c>
      <c r="T16" s="109">
        <f t="shared" si="10"/>
        <v>0</v>
      </c>
      <c r="U16" s="109">
        <f t="shared" si="10"/>
        <v>0</v>
      </c>
      <c r="V16" s="109">
        <f t="shared" si="10"/>
        <v>55000</v>
      </c>
      <c r="W16" s="109">
        <f t="shared" si="10"/>
        <v>0</v>
      </c>
      <c r="X16" s="38"/>
    </row>
    <row r="17" spans="2:24" ht="22.5" customHeight="1">
      <c r="B17" s="115" t="s">
        <v>71</v>
      </c>
      <c r="C17" s="81" t="s">
        <v>7</v>
      </c>
      <c r="D17" s="82" t="s">
        <v>11</v>
      </c>
      <c r="E17" s="55" t="s">
        <v>73</v>
      </c>
      <c r="F17" s="9"/>
      <c r="G17" s="5"/>
      <c r="H17" s="5"/>
      <c r="I17" s="71">
        <f>I18</f>
        <v>50000</v>
      </c>
      <c r="J17" s="71">
        <f t="shared" ref="J17:W18" si="11">J18</f>
        <v>0</v>
      </c>
      <c r="K17" s="71">
        <f t="shared" si="11"/>
        <v>0</v>
      </c>
      <c r="L17" s="71">
        <f t="shared" si="11"/>
        <v>0</v>
      </c>
      <c r="M17" s="71">
        <f t="shared" si="11"/>
        <v>0</v>
      </c>
      <c r="N17" s="71">
        <f t="shared" si="11"/>
        <v>0</v>
      </c>
      <c r="O17" s="71">
        <f t="shared" si="11"/>
        <v>0</v>
      </c>
      <c r="P17" s="71">
        <f t="shared" si="11"/>
        <v>0</v>
      </c>
      <c r="Q17" s="71">
        <f t="shared" si="11"/>
        <v>0</v>
      </c>
      <c r="R17" s="71">
        <f t="shared" si="11"/>
        <v>0</v>
      </c>
      <c r="S17" s="71">
        <f t="shared" si="11"/>
        <v>0</v>
      </c>
      <c r="T17" s="71">
        <f t="shared" si="11"/>
        <v>0</v>
      </c>
      <c r="U17" s="71">
        <f t="shared" si="11"/>
        <v>0</v>
      </c>
      <c r="V17" s="71">
        <f t="shared" si="11"/>
        <v>50000</v>
      </c>
      <c r="W17" s="71">
        <f t="shared" si="11"/>
        <v>0</v>
      </c>
      <c r="X17" s="38"/>
    </row>
    <row r="18" spans="2:24" ht="33.75" customHeight="1">
      <c r="B18" s="115" t="s">
        <v>120</v>
      </c>
      <c r="C18" s="81" t="s">
        <v>7</v>
      </c>
      <c r="D18" s="82" t="s">
        <v>11</v>
      </c>
      <c r="E18" s="55" t="s">
        <v>74</v>
      </c>
      <c r="F18" s="9"/>
      <c r="G18" s="5"/>
      <c r="H18" s="5"/>
      <c r="I18" s="71">
        <f>I19</f>
        <v>50000</v>
      </c>
      <c r="J18" s="71">
        <f t="shared" si="11"/>
        <v>0</v>
      </c>
      <c r="K18" s="71">
        <f t="shared" si="11"/>
        <v>0</v>
      </c>
      <c r="L18" s="71">
        <f t="shared" si="11"/>
        <v>0</v>
      </c>
      <c r="M18" s="71">
        <f t="shared" si="11"/>
        <v>0</v>
      </c>
      <c r="N18" s="71">
        <f t="shared" si="11"/>
        <v>0</v>
      </c>
      <c r="O18" s="71">
        <f t="shared" si="11"/>
        <v>0</v>
      </c>
      <c r="P18" s="71">
        <f t="shared" si="11"/>
        <v>0</v>
      </c>
      <c r="Q18" s="71">
        <f t="shared" si="11"/>
        <v>0</v>
      </c>
      <c r="R18" s="71">
        <f t="shared" si="11"/>
        <v>0</v>
      </c>
      <c r="S18" s="71">
        <f t="shared" si="11"/>
        <v>0</v>
      </c>
      <c r="T18" s="71">
        <f t="shared" si="11"/>
        <v>0</v>
      </c>
      <c r="U18" s="71">
        <f t="shared" si="11"/>
        <v>0</v>
      </c>
      <c r="V18" s="71">
        <f t="shared" si="11"/>
        <v>50000</v>
      </c>
      <c r="W18" s="71">
        <f t="shared" si="11"/>
        <v>0</v>
      </c>
      <c r="X18" s="38"/>
    </row>
    <row r="19" spans="2:24" ht="22.5" customHeight="1">
      <c r="B19" s="114" t="s">
        <v>88</v>
      </c>
      <c r="C19" s="221" t="s">
        <v>7</v>
      </c>
      <c r="D19" s="116" t="s">
        <v>11</v>
      </c>
      <c r="E19" s="222" t="s">
        <v>74</v>
      </c>
      <c r="F19" s="14" t="s">
        <v>9</v>
      </c>
      <c r="G19" s="13"/>
      <c r="H19" s="13"/>
      <c r="I19" s="87">
        <v>50000</v>
      </c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12">
        <v>50000</v>
      </c>
      <c r="W19" s="112">
        <v>0</v>
      </c>
      <c r="X19" s="38"/>
    </row>
    <row r="20" spans="2:24" ht="32.25" customHeight="1">
      <c r="B20" s="327" t="s">
        <v>123</v>
      </c>
      <c r="C20" s="81" t="s">
        <v>7</v>
      </c>
      <c r="D20" s="82" t="s">
        <v>11</v>
      </c>
      <c r="E20" s="55" t="s">
        <v>176</v>
      </c>
      <c r="F20" s="37"/>
      <c r="G20" s="56"/>
      <c r="H20" s="225"/>
      <c r="I20" s="107">
        <f>I21+I23</f>
        <v>88500</v>
      </c>
      <c r="J20" s="107">
        <f t="shared" ref="J20:W20" si="12">J21+J23</f>
        <v>0</v>
      </c>
      <c r="K20" s="107">
        <f t="shared" si="12"/>
        <v>0</v>
      </c>
      <c r="L20" s="107">
        <f t="shared" si="12"/>
        <v>0</v>
      </c>
      <c r="M20" s="107">
        <f t="shared" si="12"/>
        <v>0</v>
      </c>
      <c r="N20" s="107">
        <f t="shared" si="12"/>
        <v>0</v>
      </c>
      <c r="O20" s="107">
        <f t="shared" si="12"/>
        <v>0</v>
      </c>
      <c r="P20" s="107">
        <f t="shared" si="12"/>
        <v>0</v>
      </c>
      <c r="Q20" s="107">
        <f t="shared" si="12"/>
        <v>0</v>
      </c>
      <c r="R20" s="107">
        <f t="shared" si="12"/>
        <v>0</v>
      </c>
      <c r="S20" s="107">
        <f t="shared" si="12"/>
        <v>0</v>
      </c>
      <c r="T20" s="107">
        <f t="shared" si="12"/>
        <v>0</v>
      </c>
      <c r="U20" s="107">
        <f t="shared" si="12"/>
        <v>0</v>
      </c>
      <c r="V20" s="107">
        <f t="shared" si="12"/>
        <v>0</v>
      </c>
      <c r="W20" s="107">
        <f t="shared" si="12"/>
        <v>0</v>
      </c>
      <c r="X20" s="38"/>
    </row>
    <row r="21" spans="2:24" ht="32.25" customHeight="1">
      <c r="B21" s="224" t="s">
        <v>183</v>
      </c>
      <c r="C21" s="221" t="s">
        <v>7</v>
      </c>
      <c r="D21" s="116" t="s">
        <v>11</v>
      </c>
      <c r="E21" s="222" t="s">
        <v>182</v>
      </c>
      <c r="F21" s="126" t="s">
        <v>9</v>
      </c>
      <c r="G21" s="56"/>
      <c r="H21" s="225"/>
      <c r="I21" s="107">
        <f>I22</f>
        <v>69500</v>
      </c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5">
        <v>0</v>
      </c>
      <c r="W21" s="105">
        <v>0</v>
      </c>
      <c r="X21" s="38"/>
    </row>
    <row r="22" spans="2:24" ht="24.75" customHeight="1">
      <c r="B22" s="150" t="s">
        <v>88</v>
      </c>
      <c r="C22" s="223" t="s">
        <v>7</v>
      </c>
      <c r="D22" s="221" t="s">
        <v>11</v>
      </c>
      <c r="E22" s="222" t="s">
        <v>182</v>
      </c>
      <c r="F22" s="126" t="s">
        <v>9</v>
      </c>
      <c r="G22" s="56"/>
      <c r="H22" s="225"/>
      <c r="I22" s="107">
        <v>69500</v>
      </c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5">
        <v>0</v>
      </c>
      <c r="W22" s="105">
        <v>0</v>
      </c>
      <c r="X22" s="38"/>
    </row>
    <row r="23" spans="2:24" ht="36.75" customHeight="1">
      <c r="B23" s="224" t="s">
        <v>177</v>
      </c>
      <c r="C23" s="221" t="s">
        <v>7</v>
      </c>
      <c r="D23" s="116" t="s">
        <v>11</v>
      </c>
      <c r="E23" s="222" t="s">
        <v>175</v>
      </c>
      <c r="F23" s="126" t="s">
        <v>9</v>
      </c>
      <c r="G23" s="56"/>
      <c r="H23" s="225"/>
      <c r="I23" s="107">
        <f>I24</f>
        <v>19000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5">
        <v>0</v>
      </c>
      <c r="W23" s="105">
        <v>0</v>
      </c>
      <c r="X23" s="38"/>
    </row>
    <row r="24" spans="2:24" ht="22.5" customHeight="1">
      <c r="B24" s="150" t="s">
        <v>88</v>
      </c>
      <c r="C24" s="223" t="s">
        <v>7</v>
      </c>
      <c r="D24" s="221" t="s">
        <v>11</v>
      </c>
      <c r="E24" s="222" t="s">
        <v>175</v>
      </c>
      <c r="F24" s="126" t="s">
        <v>9</v>
      </c>
      <c r="G24" s="56"/>
      <c r="H24" s="225"/>
      <c r="I24" s="107">
        <v>19000</v>
      </c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5">
        <v>0</v>
      </c>
      <c r="W24" s="105">
        <v>0</v>
      </c>
      <c r="X24" s="38"/>
    </row>
    <row r="25" spans="2:24" ht="22.5" customHeight="1">
      <c r="B25" s="328" t="s">
        <v>145</v>
      </c>
      <c r="C25" s="208" t="s">
        <v>7</v>
      </c>
      <c r="D25" s="82" t="s">
        <v>11</v>
      </c>
      <c r="E25" s="55" t="s">
        <v>146</v>
      </c>
      <c r="F25" s="126"/>
      <c r="G25" s="56"/>
      <c r="H25" s="225"/>
      <c r="I25" s="226">
        <f>I26+I28+I30</f>
        <v>1251560</v>
      </c>
      <c r="J25" s="226">
        <f t="shared" ref="J25:W25" si="13">J28</f>
        <v>0</v>
      </c>
      <c r="K25" s="226">
        <f t="shared" si="13"/>
        <v>0</v>
      </c>
      <c r="L25" s="226">
        <f t="shared" si="13"/>
        <v>0</v>
      </c>
      <c r="M25" s="226">
        <f t="shared" si="13"/>
        <v>0</v>
      </c>
      <c r="N25" s="226">
        <f t="shared" si="13"/>
        <v>0</v>
      </c>
      <c r="O25" s="226">
        <f t="shared" si="13"/>
        <v>0</v>
      </c>
      <c r="P25" s="226">
        <f t="shared" si="13"/>
        <v>0</v>
      </c>
      <c r="Q25" s="226">
        <f t="shared" si="13"/>
        <v>0</v>
      </c>
      <c r="R25" s="226">
        <f t="shared" si="13"/>
        <v>0</v>
      </c>
      <c r="S25" s="226">
        <f t="shared" si="13"/>
        <v>0</v>
      </c>
      <c r="T25" s="226">
        <f t="shared" si="13"/>
        <v>0</v>
      </c>
      <c r="U25" s="226">
        <f t="shared" si="13"/>
        <v>0</v>
      </c>
      <c r="V25" s="226">
        <f t="shared" si="13"/>
        <v>5000</v>
      </c>
      <c r="W25" s="226">
        <f t="shared" si="13"/>
        <v>0</v>
      </c>
      <c r="X25" s="38"/>
    </row>
    <row r="26" spans="2:24" ht="39.75" customHeight="1">
      <c r="B26" s="224" t="s">
        <v>185</v>
      </c>
      <c r="C26" s="86" t="s">
        <v>7</v>
      </c>
      <c r="D26" s="90" t="s">
        <v>11</v>
      </c>
      <c r="E26" s="227" t="s">
        <v>184</v>
      </c>
      <c r="F26" s="126"/>
      <c r="G26" s="146"/>
      <c r="H26" s="228"/>
      <c r="I26" s="229">
        <f>I27</f>
        <v>600000</v>
      </c>
      <c r="J26" s="229">
        <f t="shared" ref="J26:W30" si="14">J27</f>
        <v>0</v>
      </c>
      <c r="K26" s="229">
        <f t="shared" si="14"/>
        <v>0</v>
      </c>
      <c r="L26" s="229">
        <f t="shared" si="14"/>
        <v>0</v>
      </c>
      <c r="M26" s="229">
        <f t="shared" si="14"/>
        <v>0</v>
      </c>
      <c r="N26" s="229">
        <f t="shared" si="14"/>
        <v>0</v>
      </c>
      <c r="O26" s="229">
        <f t="shared" si="14"/>
        <v>0</v>
      </c>
      <c r="P26" s="229">
        <f t="shared" si="14"/>
        <v>0</v>
      </c>
      <c r="Q26" s="229">
        <f t="shared" si="14"/>
        <v>0</v>
      </c>
      <c r="R26" s="229">
        <f t="shared" si="14"/>
        <v>0</v>
      </c>
      <c r="S26" s="229">
        <f t="shared" si="14"/>
        <v>0</v>
      </c>
      <c r="T26" s="229">
        <f t="shared" si="14"/>
        <v>0</v>
      </c>
      <c r="U26" s="229">
        <f t="shared" si="14"/>
        <v>0</v>
      </c>
      <c r="V26" s="229">
        <f t="shared" si="14"/>
        <v>0</v>
      </c>
      <c r="W26" s="229">
        <f t="shared" si="14"/>
        <v>0</v>
      </c>
      <c r="X26" s="38"/>
    </row>
    <row r="27" spans="2:24" ht="22.5" customHeight="1">
      <c r="B27" s="150" t="s">
        <v>88</v>
      </c>
      <c r="C27" s="223" t="s">
        <v>7</v>
      </c>
      <c r="D27" s="223" t="s">
        <v>11</v>
      </c>
      <c r="E27" s="55" t="s">
        <v>184</v>
      </c>
      <c r="F27" s="37" t="s">
        <v>9</v>
      </c>
      <c r="G27" s="56"/>
      <c r="H27" s="225"/>
      <c r="I27" s="226">
        <v>600000</v>
      </c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>
        <v>0</v>
      </c>
      <c r="W27" s="230">
        <v>0</v>
      </c>
      <c r="X27" s="38"/>
    </row>
    <row r="28" spans="2:24" ht="42" customHeight="1">
      <c r="B28" s="224" t="s">
        <v>171</v>
      </c>
      <c r="C28" s="86" t="s">
        <v>7</v>
      </c>
      <c r="D28" s="90" t="s">
        <v>11</v>
      </c>
      <c r="E28" s="227" t="s">
        <v>170</v>
      </c>
      <c r="F28" s="126"/>
      <c r="G28" s="146"/>
      <c r="H28" s="228"/>
      <c r="I28" s="229">
        <f>I29</f>
        <v>205000</v>
      </c>
      <c r="J28" s="229">
        <f t="shared" si="14"/>
        <v>0</v>
      </c>
      <c r="K28" s="229">
        <f t="shared" si="14"/>
        <v>0</v>
      </c>
      <c r="L28" s="229">
        <f t="shared" si="14"/>
        <v>0</v>
      </c>
      <c r="M28" s="229">
        <f t="shared" si="14"/>
        <v>0</v>
      </c>
      <c r="N28" s="229">
        <f t="shared" si="14"/>
        <v>0</v>
      </c>
      <c r="O28" s="229">
        <f t="shared" si="14"/>
        <v>0</v>
      </c>
      <c r="P28" s="229">
        <f t="shared" si="14"/>
        <v>0</v>
      </c>
      <c r="Q28" s="229">
        <f t="shared" si="14"/>
        <v>0</v>
      </c>
      <c r="R28" s="229">
        <f t="shared" si="14"/>
        <v>0</v>
      </c>
      <c r="S28" s="229">
        <f t="shared" si="14"/>
        <v>0</v>
      </c>
      <c r="T28" s="229">
        <f t="shared" si="14"/>
        <v>0</v>
      </c>
      <c r="U28" s="229">
        <f t="shared" si="14"/>
        <v>0</v>
      </c>
      <c r="V28" s="229">
        <f t="shared" si="14"/>
        <v>5000</v>
      </c>
      <c r="W28" s="229">
        <f t="shared" si="14"/>
        <v>0</v>
      </c>
      <c r="X28" s="38"/>
    </row>
    <row r="29" spans="2:24" ht="24" customHeight="1">
      <c r="B29" s="150" t="s">
        <v>88</v>
      </c>
      <c r="C29" s="223" t="s">
        <v>7</v>
      </c>
      <c r="D29" s="223" t="s">
        <v>11</v>
      </c>
      <c r="E29" s="55" t="s">
        <v>170</v>
      </c>
      <c r="F29" s="37" t="s">
        <v>9</v>
      </c>
      <c r="G29" s="56"/>
      <c r="H29" s="225"/>
      <c r="I29" s="226">
        <v>205000</v>
      </c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>
        <v>5000</v>
      </c>
      <c r="W29" s="230">
        <v>0</v>
      </c>
      <c r="X29" s="38"/>
    </row>
    <row r="30" spans="2:24" ht="42.75" customHeight="1">
      <c r="B30" s="224" t="s">
        <v>188</v>
      </c>
      <c r="C30" s="86" t="s">
        <v>7</v>
      </c>
      <c r="D30" s="90" t="s">
        <v>11</v>
      </c>
      <c r="E30" s="227" t="s">
        <v>170</v>
      </c>
      <c r="F30" s="126"/>
      <c r="G30" s="146"/>
      <c r="H30" s="228"/>
      <c r="I30" s="229">
        <f>I31</f>
        <v>446560</v>
      </c>
      <c r="J30" s="229">
        <f t="shared" si="14"/>
        <v>0</v>
      </c>
      <c r="K30" s="229">
        <f t="shared" si="14"/>
        <v>0</v>
      </c>
      <c r="L30" s="229">
        <f t="shared" si="14"/>
        <v>0</v>
      </c>
      <c r="M30" s="229">
        <f t="shared" si="14"/>
        <v>0</v>
      </c>
      <c r="N30" s="229">
        <f t="shared" si="14"/>
        <v>0</v>
      </c>
      <c r="O30" s="229">
        <f t="shared" si="14"/>
        <v>0</v>
      </c>
      <c r="P30" s="229">
        <f t="shared" si="14"/>
        <v>0</v>
      </c>
      <c r="Q30" s="229">
        <f t="shared" si="14"/>
        <v>0</v>
      </c>
      <c r="R30" s="229">
        <f t="shared" si="14"/>
        <v>0</v>
      </c>
      <c r="S30" s="229">
        <f t="shared" si="14"/>
        <v>0</v>
      </c>
      <c r="T30" s="229">
        <f t="shared" si="14"/>
        <v>0</v>
      </c>
      <c r="U30" s="229">
        <f t="shared" si="14"/>
        <v>0</v>
      </c>
      <c r="V30" s="229">
        <f t="shared" si="14"/>
        <v>0</v>
      </c>
      <c r="W30" s="229">
        <f t="shared" si="14"/>
        <v>0</v>
      </c>
      <c r="X30" s="38"/>
    </row>
    <row r="31" spans="2:24" ht="24" customHeight="1">
      <c r="B31" s="150" t="s">
        <v>88</v>
      </c>
      <c r="C31" s="223" t="s">
        <v>7</v>
      </c>
      <c r="D31" s="223" t="s">
        <v>11</v>
      </c>
      <c r="E31" s="55" t="s">
        <v>170</v>
      </c>
      <c r="F31" s="37" t="s">
        <v>9</v>
      </c>
      <c r="G31" s="56"/>
      <c r="H31" s="225"/>
      <c r="I31" s="226">
        <v>446560</v>
      </c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>
        <v>0</v>
      </c>
      <c r="W31" s="230">
        <v>0</v>
      </c>
      <c r="X31" s="38"/>
    </row>
    <row r="32" spans="2:24" ht="21.75" customHeight="1">
      <c r="B32" s="234" t="s">
        <v>117</v>
      </c>
      <c r="C32" s="208" t="s">
        <v>7</v>
      </c>
      <c r="D32" s="113" t="s">
        <v>11</v>
      </c>
      <c r="E32" s="137" t="s">
        <v>118</v>
      </c>
      <c r="F32" s="119"/>
      <c r="G32" s="49"/>
      <c r="H32" s="49"/>
      <c r="I32" s="109">
        <f>I33</f>
        <v>0</v>
      </c>
      <c r="J32" s="109">
        <f t="shared" ref="J32:W34" si="15">J33</f>
        <v>0</v>
      </c>
      <c r="K32" s="109">
        <f t="shared" si="15"/>
        <v>0</v>
      </c>
      <c r="L32" s="109">
        <f t="shared" si="15"/>
        <v>0</v>
      </c>
      <c r="M32" s="109">
        <f t="shared" si="15"/>
        <v>0</v>
      </c>
      <c r="N32" s="109">
        <f t="shared" si="15"/>
        <v>0</v>
      </c>
      <c r="O32" s="109">
        <f t="shared" si="15"/>
        <v>0</v>
      </c>
      <c r="P32" s="109">
        <f t="shared" si="15"/>
        <v>0</v>
      </c>
      <c r="Q32" s="109">
        <f t="shared" si="15"/>
        <v>0</v>
      </c>
      <c r="R32" s="109">
        <f t="shared" si="15"/>
        <v>0</v>
      </c>
      <c r="S32" s="109">
        <f t="shared" si="15"/>
        <v>0</v>
      </c>
      <c r="T32" s="109">
        <f t="shared" si="15"/>
        <v>0</v>
      </c>
      <c r="U32" s="109">
        <f t="shared" si="15"/>
        <v>0</v>
      </c>
      <c r="V32" s="109">
        <f t="shared" si="15"/>
        <v>5000</v>
      </c>
      <c r="W32" s="109">
        <f t="shared" si="15"/>
        <v>0</v>
      </c>
      <c r="X32" s="38"/>
    </row>
    <row r="33" spans="2:24" ht="21.75" customHeight="1">
      <c r="B33" s="115" t="s">
        <v>121</v>
      </c>
      <c r="C33" s="81" t="s">
        <v>7</v>
      </c>
      <c r="D33" s="82" t="s">
        <v>11</v>
      </c>
      <c r="E33" s="55" t="s">
        <v>134</v>
      </c>
      <c r="F33" s="9"/>
      <c r="G33" s="5"/>
      <c r="H33" s="5"/>
      <c r="I33" s="71">
        <f>I34</f>
        <v>0</v>
      </c>
      <c r="J33" s="71">
        <f t="shared" si="15"/>
        <v>0</v>
      </c>
      <c r="K33" s="71">
        <f t="shared" si="15"/>
        <v>0</v>
      </c>
      <c r="L33" s="71">
        <f t="shared" si="15"/>
        <v>0</v>
      </c>
      <c r="M33" s="71">
        <f t="shared" si="15"/>
        <v>0</v>
      </c>
      <c r="N33" s="71">
        <f t="shared" si="15"/>
        <v>0</v>
      </c>
      <c r="O33" s="71">
        <f t="shared" si="15"/>
        <v>0</v>
      </c>
      <c r="P33" s="71">
        <f t="shared" si="15"/>
        <v>0</v>
      </c>
      <c r="Q33" s="71">
        <f t="shared" si="15"/>
        <v>0</v>
      </c>
      <c r="R33" s="71">
        <f t="shared" si="15"/>
        <v>0</v>
      </c>
      <c r="S33" s="71">
        <f t="shared" si="15"/>
        <v>0</v>
      </c>
      <c r="T33" s="71">
        <f t="shared" si="15"/>
        <v>0</v>
      </c>
      <c r="U33" s="71">
        <f t="shared" si="15"/>
        <v>0</v>
      </c>
      <c r="V33" s="71">
        <f t="shared" si="15"/>
        <v>5000</v>
      </c>
      <c r="W33" s="71">
        <f t="shared" si="15"/>
        <v>0</v>
      </c>
      <c r="X33" s="38"/>
    </row>
    <row r="34" spans="2:24" ht="21" customHeight="1">
      <c r="B34" s="115" t="s">
        <v>122</v>
      </c>
      <c r="C34" s="81" t="s">
        <v>7</v>
      </c>
      <c r="D34" s="82" t="s">
        <v>11</v>
      </c>
      <c r="E34" s="55" t="s">
        <v>135</v>
      </c>
      <c r="F34" s="9"/>
      <c r="G34" s="5"/>
      <c r="H34" s="5"/>
      <c r="I34" s="71">
        <f>I35</f>
        <v>0</v>
      </c>
      <c r="J34" s="71">
        <f t="shared" si="15"/>
        <v>0</v>
      </c>
      <c r="K34" s="71">
        <f t="shared" si="15"/>
        <v>0</v>
      </c>
      <c r="L34" s="71">
        <f t="shared" si="15"/>
        <v>0</v>
      </c>
      <c r="M34" s="71">
        <f t="shared" si="15"/>
        <v>0</v>
      </c>
      <c r="N34" s="71">
        <f t="shared" si="15"/>
        <v>0</v>
      </c>
      <c r="O34" s="71">
        <f t="shared" si="15"/>
        <v>0</v>
      </c>
      <c r="P34" s="71">
        <f t="shared" si="15"/>
        <v>0</v>
      </c>
      <c r="Q34" s="71">
        <f t="shared" si="15"/>
        <v>0</v>
      </c>
      <c r="R34" s="71">
        <f t="shared" si="15"/>
        <v>0</v>
      </c>
      <c r="S34" s="71">
        <f t="shared" si="15"/>
        <v>0</v>
      </c>
      <c r="T34" s="71">
        <f t="shared" si="15"/>
        <v>0</v>
      </c>
      <c r="U34" s="71">
        <f t="shared" si="15"/>
        <v>0</v>
      </c>
      <c r="V34" s="71">
        <f t="shared" si="15"/>
        <v>5000</v>
      </c>
      <c r="W34" s="71">
        <f t="shared" si="15"/>
        <v>0</v>
      </c>
      <c r="X34" s="38"/>
    </row>
    <row r="35" spans="2:24" ht="21.75" customHeight="1">
      <c r="B35" s="114" t="s">
        <v>88</v>
      </c>
      <c r="C35" s="83" t="s">
        <v>7</v>
      </c>
      <c r="D35" s="84" t="s">
        <v>11</v>
      </c>
      <c r="E35" s="51" t="s">
        <v>135</v>
      </c>
      <c r="F35" s="9" t="s">
        <v>9</v>
      </c>
      <c r="G35" s="8"/>
      <c r="H35" s="8"/>
      <c r="I35" s="71">
        <v>0</v>
      </c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5">
        <v>5000</v>
      </c>
      <c r="W35" s="105">
        <v>0</v>
      </c>
      <c r="X35" s="38"/>
    </row>
    <row r="36" spans="2:24" ht="14.25" customHeight="1">
      <c r="B36" s="162" t="s">
        <v>13</v>
      </c>
      <c r="C36" s="117" t="s">
        <v>12</v>
      </c>
      <c r="D36" s="118"/>
      <c r="E36" s="119"/>
      <c r="F36" s="119"/>
      <c r="G36" s="120"/>
      <c r="H36" s="120"/>
      <c r="I36" s="121">
        <f>I37</f>
        <v>10000</v>
      </c>
      <c r="J36" s="121">
        <f t="shared" ref="J36:W36" si="16">J37</f>
        <v>0</v>
      </c>
      <c r="K36" s="121">
        <f t="shared" si="16"/>
        <v>0</v>
      </c>
      <c r="L36" s="121">
        <f t="shared" si="16"/>
        <v>0</v>
      </c>
      <c r="M36" s="121">
        <f t="shared" si="16"/>
        <v>0</v>
      </c>
      <c r="N36" s="121">
        <f t="shared" si="16"/>
        <v>0</v>
      </c>
      <c r="O36" s="121">
        <f t="shared" si="16"/>
        <v>0</v>
      </c>
      <c r="P36" s="121">
        <f t="shared" si="16"/>
        <v>0</v>
      </c>
      <c r="Q36" s="121">
        <f t="shared" si="16"/>
        <v>0</v>
      </c>
      <c r="R36" s="121">
        <f t="shared" si="16"/>
        <v>0</v>
      </c>
      <c r="S36" s="121">
        <f t="shared" si="16"/>
        <v>0</v>
      </c>
      <c r="T36" s="121">
        <f t="shared" si="16"/>
        <v>0</v>
      </c>
      <c r="U36" s="121">
        <f t="shared" si="16"/>
        <v>0</v>
      </c>
      <c r="V36" s="121">
        <f t="shared" si="16"/>
        <v>53000</v>
      </c>
      <c r="W36" s="121">
        <f t="shared" si="16"/>
        <v>53000</v>
      </c>
      <c r="X36" s="38"/>
    </row>
    <row r="37" spans="2:24" ht="13.5" customHeight="1">
      <c r="B37" s="163" t="s">
        <v>14</v>
      </c>
      <c r="C37" s="86" t="s">
        <v>12</v>
      </c>
      <c r="D37" s="82" t="s">
        <v>15</v>
      </c>
      <c r="E37" s="7"/>
      <c r="F37" s="7"/>
      <c r="G37" s="10"/>
      <c r="H37" s="10"/>
      <c r="I37" s="71">
        <f>I38</f>
        <v>10000</v>
      </c>
      <c r="J37" s="71">
        <f t="shared" ref="J37:W38" si="17">J38</f>
        <v>0</v>
      </c>
      <c r="K37" s="71">
        <f t="shared" si="17"/>
        <v>0</v>
      </c>
      <c r="L37" s="71">
        <f t="shared" si="17"/>
        <v>0</v>
      </c>
      <c r="M37" s="71">
        <f t="shared" si="17"/>
        <v>0</v>
      </c>
      <c r="N37" s="71">
        <f t="shared" si="17"/>
        <v>0</v>
      </c>
      <c r="O37" s="71">
        <f t="shared" si="17"/>
        <v>0</v>
      </c>
      <c r="P37" s="71">
        <f t="shared" si="17"/>
        <v>0</v>
      </c>
      <c r="Q37" s="71">
        <f t="shared" si="17"/>
        <v>0</v>
      </c>
      <c r="R37" s="71">
        <f t="shared" si="17"/>
        <v>0</v>
      </c>
      <c r="S37" s="71">
        <f t="shared" si="17"/>
        <v>0</v>
      </c>
      <c r="T37" s="71">
        <f t="shared" si="17"/>
        <v>0</v>
      </c>
      <c r="U37" s="71">
        <f t="shared" si="17"/>
        <v>0</v>
      </c>
      <c r="V37" s="71">
        <f t="shared" si="17"/>
        <v>53000</v>
      </c>
      <c r="W37" s="71">
        <f t="shared" si="17"/>
        <v>53000</v>
      </c>
      <c r="X37" s="38"/>
    </row>
    <row r="38" spans="2:24" ht="24" customHeight="1">
      <c r="B38" s="163" t="s">
        <v>94</v>
      </c>
      <c r="C38" s="86" t="s">
        <v>12</v>
      </c>
      <c r="D38" s="82" t="s">
        <v>15</v>
      </c>
      <c r="E38" s="9" t="s">
        <v>44</v>
      </c>
      <c r="F38" s="9"/>
      <c r="G38" s="12"/>
      <c r="H38" s="12"/>
      <c r="I38" s="71">
        <f>I39</f>
        <v>10000</v>
      </c>
      <c r="J38" s="71">
        <f t="shared" si="17"/>
        <v>0</v>
      </c>
      <c r="K38" s="71">
        <f t="shared" si="17"/>
        <v>0</v>
      </c>
      <c r="L38" s="71">
        <f t="shared" si="17"/>
        <v>0</v>
      </c>
      <c r="M38" s="71">
        <f t="shared" si="17"/>
        <v>0</v>
      </c>
      <c r="N38" s="71">
        <f t="shared" si="17"/>
        <v>0</v>
      </c>
      <c r="O38" s="71">
        <f t="shared" si="17"/>
        <v>0</v>
      </c>
      <c r="P38" s="71">
        <f t="shared" si="17"/>
        <v>0</v>
      </c>
      <c r="Q38" s="71">
        <f t="shared" si="17"/>
        <v>0</v>
      </c>
      <c r="R38" s="71">
        <f t="shared" si="17"/>
        <v>0</v>
      </c>
      <c r="S38" s="71">
        <f t="shared" si="17"/>
        <v>0</v>
      </c>
      <c r="T38" s="71">
        <f t="shared" si="17"/>
        <v>0</v>
      </c>
      <c r="U38" s="71">
        <f t="shared" si="17"/>
        <v>0</v>
      </c>
      <c r="V38" s="71">
        <f t="shared" si="17"/>
        <v>53000</v>
      </c>
      <c r="W38" s="71">
        <f t="shared" si="17"/>
        <v>53000</v>
      </c>
      <c r="X38" s="38"/>
    </row>
    <row r="39" spans="2:24" ht="20.25" customHeight="1">
      <c r="B39" s="164" t="s">
        <v>95</v>
      </c>
      <c r="C39" s="86" t="s">
        <v>12</v>
      </c>
      <c r="D39" s="82" t="s">
        <v>15</v>
      </c>
      <c r="E39" s="14" t="s">
        <v>78</v>
      </c>
      <c r="F39" s="14"/>
      <c r="G39" s="66"/>
      <c r="H39" s="66"/>
      <c r="I39" s="71">
        <f>I40</f>
        <v>10000</v>
      </c>
      <c r="J39" s="71">
        <f t="shared" ref="J39:W39" si="18">J40</f>
        <v>0</v>
      </c>
      <c r="K39" s="71">
        <f t="shared" si="18"/>
        <v>0</v>
      </c>
      <c r="L39" s="71">
        <f t="shared" si="18"/>
        <v>0</v>
      </c>
      <c r="M39" s="71">
        <f t="shared" si="18"/>
        <v>0</v>
      </c>
      <c r="N39" s="71">
        <f t="shared" si="18"/>
        <v>0</v>
      </c>
      <c r="O39" s="71">
        <f t="shared" si="18"/>
        <v>0</v>
      </c>
      <c r="P39" s="71">
        <f t="shared" si="18"/>
        <v>0</v>
      </c>
      <c r="Q39" s="71">
        <f t="shared" si="18"/>
        <v>0</v>
      </c>
      <c r="R39" s="71">
        <f t="shared" si="18"/>
        <v>0</v>
      </c>
      <c r="S39" s="71">
        <f t="shared" si="18"/>
        <v>0</v>
      </c>
      <c r="T39" s="71">
        <f t="shared" si="18"/>
        <v>0</v>
      </c>
      <c r="U39" s="71">
        <f t="shared" si="18"/>
        <v>0</v>
      </c>
      <c r="V39" s="71">
        <f t="shared" si="18"/>
        <v>53000</v>
      </c>
      <c r="W39" s="71">
        <f t="shared" si="18"/>
        <v>53000</v>
      </c>
      <c r="X39" s="38"/>
    </row>
    <row r="40" spans="2:24" ht="30.75" customHeight="1">
      <c r="B40" s="115" t="s">
        <v>105</v>
      </c>
      <c r="C40" s="86" t="s">
        <v>12</v>
      </c>
      <c r="D40" s="82" t="s">
        <v>15</v>
      </c>
      <c r="E40" s="14" t="s">
        <v>43</v>
      </c>
      <c r="F40" s="14"/>
      <c r="G40" s="66"/>
      <c r="H40" s="66"/>
      <c r="I40" s="71">
        <f>I41+I42</f>
        <v>10000</v>
      </c>
      <c r="J40" s="71">
        <f t="shared" ref="J40:W40" si="19">J41+J42</f>
        <v>0</v>
      </c>
      <c r="K40" s="71">
        <f t="shared" si="19"/>
        <v>0</v>
      </c>
      <c r="L40" s="71">
        <f t="shared" si="19"/>
        <v>0</v>
      </c>
      <c r="M40" s="71">
        <f t="shared" si="19"/>
        <v>0</v>
      </c>
      <c r="N40" s="71">
        <f t="shared" si="19"/>
        <v>0</v>
      </c>
      <c r="O40" s="71">
        <f t="shared" si="19"/>
        <v>0</v>
      </c>
      <c r="P40" s="71">
        <f t="shared" si="19"/>
        <v>0</v>
      </c>
      <c r="Q40" s="71">
        <f t="shared" si="19"/>
        <v>0</v>
      </c>
      <c r="R40" s="71">
        <f t="shared" si="19"/>
        <v>0</v>
      </c>
      <c r="S40" s="71">
        <f t="shared" si="19"/>
        <v>0</v>
      </c>
      <c r="T40" s="71">
        <f t="shared" si="19"/>
        <v>0</v>
      </c>
      <c r="U40" s="71">
        <f t="shared" si="19"/>
        <v>0</v>
      </c>
      <c r="V40" s="71">
        <f t="shared" si="19"/>
        <v>53000</v>
      </c>
      <c r="W40" s="71">
        <f t="shared" si="19"/>
        <v>53000</v>
      </c>
      <c r="X40" s="38"/>
    </row>
    <row r="41" spans="2:24" ht="20.25" customHeight="1">
      <c r="B41" s="114" t="s">
        <v>88</v>
      </c>
      <c r="C41" s="86" t="s">
        <v>12</v>
      </c>
      <c r="D41" s="90" t="s">
        <v>15</v>
      </c>
      <c r="E41" s="14" t="s">
        <v>43</v>
      </c>
      <c r="F41" s="14" t="s">
        <v>9</v>
      </c>
      <c r="G41" s="66"/>
      <c r="H41" s="66"/>
      <c r="I41" s="87">
        <v>10000</v>
      </c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12">
        <v>53000</v>
      </c>
      <c r="W41" s="112">
        <v>53000</v>
      </c>
      <c r="X41" s="38"/>
    </row>
    <row r="42" spans="2:24" ht="12.75" hidden="1" customHeight="1">
      <c r="B42" s="114"/>
      <c r="C42" s="89"/>
      <c r="D42" s="95"/>
      <c r="E42" s="37"/>
      <c r="F42" s="37"/>
      <c r="G42" s="67"/>
      <c r="H42" s="67"/>
      <c r="I42" s="107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38"/>
    </row>
    <row r="43" spans="2:24" ht="12.75" customHeight="1">
      <c r="B43" s="162" t="s">
        <v>41</v>
      </c>
      <c r="C43" s="85" t="s">
        <v>8</v>
      </c>
      <c r="D43" s="88"/>
      <c r="E43" s="14"/>
      <c r="F43" s="14"/>
      <c r="G43" s="13"/>
      <c r="H43" s="13"/>
      <c r="I43" s="106">
        <f t="shared" ref="I43:W43" si="20">I44+I59+I88</f>
        <v>10878151.039999999</v>
      </c>
      <c r="J43" s="106">
        <f t="shared" si="20"/>
        <v>1500000</v>
      </c>
      <c r="K43" s="106">
        <f t="shared" si="20"/>
        <v>1500000</v>
      </c>
      <c r="L43" s="106">
        <f t="shared" si="20"/>
        <v>1500000</v>
      </c>
      <c r="M43" s="106">
        <f t="shared" si="20"/>
        <v>1500000</v>
      </c>
      <c r="N43" s="106">
        <f t="shared" si="20"/>
        <v>1500000</v>
      </c>
      <c r="O43" s="106">
        <f t="shared" si="20"/>
        <v>1500000</v>
      </c>
      <c r="P43" s="106">
        <f t="shared" si="20"/>
        <v>1500000</v>
      </c>
      <c r="Q43" s="106">
        <f t="shared" si="20"/>
        <v>1500000</v>
      </c>
      <c r="R43" s="106">
        <f t="shared" si="20"/>
        <v>1500000</v>
      </c>
      <c r="S43" s="106">
        <f t="shared" si="20"/>
        <v>1500000</v>
      </c>
      <c r="T43" s="106">
        <f t="shared" si="20"/>
        <v>1500000</v>
      </c>
      <c r="U43" s="106">
        <f t="shared" si="20"/>
        <v>1500000</v>
      </c>
      <c r="V43" s="106">
        <f t="shared" si="20"/>
        <v>1948506.83</v>
      </c>
      <c r="W43" s="106">
        <f t="shared" si="20"/>
        <v>1978496.83</v>
      </c>
      <c r="X43" s="38"/>
    </row>
    <row r="44" spans="2:24" ht="34.5" hidden="1" customHeight="1">
      <c r="B44" s="165"/>
      <c r="C44" s="89"/>
      <c r="D44" s="90"/>
      <c r="E44" s="57"/>
      <c r="F44" s="37"/>
      <c r="G44" s="67"/>
      <c r="H44" s="67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38"/>
    </row>
    <row r="45" spans="2:24" ht="36" hidden="1" customHeight="1">
      <c r="B45" s="166"/>
      <c r="C45" s="151"/>
      <c r="D45" s="116"/>
      <c r="E45" s="152"/>
      <c r="F45" s="40"/>
      <c r="G45" s="127"/>
      <c r="H45" s="127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38"/>
    </row>
    <row r="46" spans="2:24" ht="24" hidden="1" customHeight="1">
      <c r="B46" s="149"/>
      <c r="C46" s="89"/>
      <c r="D46" s="95"/>
      <c r="E46" s="148"/>
      <c r="F46" s="37"/>
      <c r="G46" s="56"/>
      <c r="H46" s="56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38"/>
    </row>
    <row r="47" spans="2:24" ht="53.25" hidden="1" customHeight="1">
      <c r="B47" s="115"/>
      <c r="C47" s="89"/>
      <c r="D47" s="90"/>
      <c r="E47" s="57"/>
      <c r="F47" s="37"/>
      <c r="G47" s="56"/>
      <c r="H47" s="56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38"/>
    </row>
    <row r="48" spans="2:24" ht="20.25" hidden="1" customHeight="1">
      <c r="B48" s="114"/>
      <c r="C48" s="147"/>
      <c r="D48" s="90"/>
      <c r="E48" s="57"/>
      <c r="F48" s="37"/>
      <c r="G48" s="67"/>
      <c r="H48" s="6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38"/>
    </row>
    <row r="49" spans="2:24" ht="30.75" hidden="1" customHeight="1">
      <c r="B49" s="115"/>
      <c r="C49" s="89"/>
      <c r="D49" s="90"/>
      <c r="E49" s="57"/>
      <c r="F49" s="37"/>
      <c r="G49" s="56"/>
      <c r="H49" s="56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38"/>
    </row>
    <row r="50" spans="2:24" ht="23.25" hidden="1" customHeight="1">
      <c r="B50" s="150"/>
      <c r="C50" s="147"/>
      <c r="D50" s="90"/>
      <c r="E50" s="57"/>
      <c r="F50" s="126"/>
      <c r="G50" s="56"/>
      <c r="H50" s="56"/>
      <c r="I50" s="107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5"/>
      <c r="W50" s="105"/>
      <c r="X50" s="38"/>
    </row>
    <row r="51" spans="2:24" ht="30.75" hidden="1" customHeight="1">
      <c r="B51" s="150" t="s">
        <v>123</v>
      </c>
      <c r="C51" s="89" t="s">
        <v>8</v>
      </c>
      <c r="D51" s="90" t="s">
        <v>19</v>
      </c>
      <c r="E51" s="57" t="s">
        <v>124</v>
      </c>
      <c r="F51" s="126"/>
      <c r="G51" s="56"/>
      <c r="H51" s="56"/>
      <c r="I51" s="107">
        <f>I52</f>
        <v>0</v>
      </c>
      <c r="J51" s="107">
        <f t="shared" ref="J51:W51" si="21">J52</f>
        <v>0</v>
      </c>
      <c r="K51" s="107">
        <f t="shared" si="21"/>
        <v>0</v>
      </c>
      <c r="L51" s="107">
        <f t="shared" si="21"/>
        <v>0</v>
      </c>
      <c r="M51" s="107">
        <f t="shared" si="21"/>
        <v>0</v>
      </c>
      <c r="N51" s="107">
        <f t="shared" si="21"/>
        <v>0</v>
      </c>
      <c r="O51" s="107">
        <f t="shared" si="21"/>
        <v>0</v>
      </c>
      <c r="P51" s="107">
        <f t="shared" si="21"/>
        <v>0</v>
      </c>
      <c r="Q51" s="107">
        <f t="shared" si="21"/>
        <v>0</v>
      </c>
      <c r="R51" s="107">
        <f t="shared" si="21"/>
        <v>0</v>
      </c>
      <c r="S51" s="107">
        <f t="shared" si="21"/>
        <v>0</v>
      </c>
      <c r="T51" s="107">
        <f t="shared" si="21"/>
        <v>0</v>
      </c>
      <c r="U51" s="107">
        <f t="shared" si="21"/>
        <v>0</v>
      </c>
      <c r="V51" s="107">
        <f t="shared" si="21"/>
        <v>0</v>
      </c>
      <c r="W51" s="107">
        <f t="shared" si="21"/>
        <v>0</v>
      </c>
      <c r="X51" s="38"/>
    </row>
    <row r="52" spans="2:24" ht="30" hidden="1" customHeight="1">
      <c r="B52" s="115" t="s">
        <v>126</v>
      </c>
      <c r="C52" s="89" t="s">
        <v>8</v>
      </c>
      <c r="D52" s="90" t="s">
        <v>19</v>
      </c>
      <c r="E52" s="57" t="s">
        <v>125</v>
      </c>
      <c r="F52" s="37"/>
      <c r="G52" s="56"/>
      <c r="H52" s="56"/>
      <c r="I52" s="107">
        <f>I53</f>
        <v>0</v>
      </c>
      <c r="J52" s="107">
        <f t="shared" ref="J52:W52" si="22">J53</f>
        <v>0</v>
      </c>
      <c r="K52" s="107">
        <f t="shared" si="22"/>
        <v>0</v>
      </c>
      <c r="L52" s="107">
        <f t="shared" si="22"/>
        <v>0</v>
      </c>
      <c r="M52" s="107">
        <f t="shared" si="22"/>
        <v>0</v>
      </c>
      <c r="N52" s="107">
        <f t="shared" si="22"/>
        <v>0</v>
      </c>
      <c r="O52" s="107">
        <f t="shared" si="22"/>
        <v>0</v>
      </c>
      <c r="P52" s="107">
        <f t="shared" si="22"/>
        <v>0</v>
      </c>
      <c r="Q52" s="107">
        <f t="shared" si="22"/>
        <v>0</v>
      </c>
      <c r="R52" s="107">
        <f t="shared" si="22"/>
        <v>0</v>
      </c>
      <c r="S52" s="107">
        <f t="shared" si="22"/>
        <v>0</v>
      </c>
      <c r="T52" s="107">
        <f t="shared" si="22"/>
        <v>0</v>
      </c>
      <c r="U52" s="107">
        <f t="shared" si="22"/>
        <v>0</v>
      </c>
      <c r="V52" s="107">
        <f t="shared" si="22"/>
        <v>0</v>
      </c>
      <c r="W52" s="107">
        <f t="shared" si="22"/>
        <v>0</v>
      </c>
      <c r="X52" s="38"/>
    </row>
    <row r="53" spans="2:24" ht="20.25" hidden="1" customHeight="1">
      <c r="B53" s="150" t="s">
        <v>88</v>
      </c>
      <c r="C53" s="147" t="s">
        <v>8</v>
      </c>
      <c r="D53" s="90" t="s">
        <v>19</v>
      </c>
      <c r="E53" s="57" t="s">
        <v>125</v>
      </c>
      <c r="F53" s="126" t="s">
        <v>9</v>
      </c>
      <c r="G53" s="56"/>
      <c r="H53" s="56"/>
      <c r="I53" s="107">
        <v>0</v>
      </c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5">
        <v>0</v>
      </c>
      <c r="W53" s="105">
        <v>0</v>
      </c>
      <c r="X53" s="38"/>
    </row>
    <row r="54" spans="2:24" ht="0.75" hidden="1" customHeight="1">
      <c r="B54" s="115"/>
      <c r="C54" s="89"/>
      <c r="D54" s="90"/>
      <c r="E54" s="57"/>
      <c r="F54" s="37"/>
      <c r="G54" s="146"/>
      <c r="H54" s="146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38"/>
    </row>
    <row r="55" spans="2:24" ht="43.5" hidden="1" customHeight="1">
      <c r="B55" s="115"/>
      <c r="C55" s="89"/>
      <c r="D55" s="90"/>
      <c r="E55" s="57"/>
      <c r="F55" s="37"/>
      <c r="G55" s="146"/>
      <c r="H55" s="146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38"/>
    </row>
    <row r="56" spans="2:24" ht="23.25" hidden="1" customHeight="1">
      <c r="B56" s="115"/>
      <c r="C56" s="147"/>
      <c r="D56" s="90"/>
      <c r="E56" s="57"/>
      <c r="F56" s="37"/>
      <c r="G56" s="146"/>
      <c r="H56" s="146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38"/>
    </row>
    <row r="57" spans="2:24" ht="44.25" hidden="1" customHeight="1">
      <c r="B57" s="115"/>
      <c r="C57" s="89"/>
      <c r="D57" s="90"/>
      <c r="E57" s="57"/>
      <c r="F57" s="37"/>
      <c r="G57" s="146"/>
      <c r="H57" s="146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38"/>
    </row>
    <row r="58" spans="2:24" ht="24" hidden="1" customHeight="1">
      <c r="B58" s="115"/>
      <c r="C58" s="147"/>
      <c r="D58" s="90"/>
      <c r="E58" s="57"/>
      <c r="F58" s="126"/>
      <c r="G58" s="146"/>
      <c r="H58" s="146"/>
      <c r="I58" s="132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12"/>
      <c r="W58" s="112"/>
      <c r="X58" s="38"/>
    </row>
    <row r="59" spans="2:24" ht="15" customHeight="1">
      <c r="B59" s="167" t="s">
        <v>16</v>
      </c>
      <c r="C59" s="161" t="s">
        <v>8</v>
      </c>
      <c r="D59" s="155" t="s">
        <v>17</v>
      </c>
      <c r="E59" s="123"/>
      <c r="F59" s="123"/>
      <c r="G59" s="124"/>
      <c r="H59" s="124"/>
      <c r="I59" s="125">
        <f>I60</f>
        <v>10862151.039999999</v>
      </c>
      <c r="J59" s="125">
        <f t="shared" ref="J59:W59" si="23">J60</f>
        <v>1500000</v>
      </c>
      <c r="K59" s="125">
        <f t="shared" si="23"/>
        <v>1500000</v>
      </c>
      <c r="L59" s="125">
        <f t="shared" si="23"/>
        <v>1500000</v>
      </c>
      <c r="M59" s="125">
        <f t="shared" si="23"/>
        <v>1500000</v>
      </c>
      <c r="N59" s="125">
        <f t="shared" si="23"/>
        <v>1500000</v>
      </c>
      <c r="O59" s="125">
        <f t="shared" si="23"/>
        <v>1500000</v>
      </c>
      <c r="P59" s="125">
        <f t="shared" si="23"/>
        <v>1500000</v>
      </c>
      <c r="Q59" s="125">
        <f t="shared" si="23"/>
        <v>1500000</v>
      </c>
      <c r="R59" s="125">
        <f t="shared" si="23"/>
        <v>1500000</v>
      </c>
      <c r="S59" s="125">
        <f t="shared" si="23"/>
        <v>1500000</v>
      </c>
      <c r="T59" s="125">
        <f t="shared" si="23"/>
        <v>1500000</v>
      </c>
      <c r="U59" s="125">
        <f t="shared" si="23"/>
        <v>1500000</v>
      </c>
      <c r="V59" s="125">
        <f t="shared" si="23"/>
        <v>1898506.83</v>
      </c>
      <c r="W59" s="125">
        <f t="shared" si="23"/>
        <v>1978496.83</v>
      </c>
      <c r="X59" s="38"/>
    </row>
    <row r="60" spans="2:24" ht="18" customHeight="1">
      <c r="B60" s="158" t="s">
        <v>96</v>
      </c>
      <c r="C60" s="91" t="s">
        <v>8</v>
      </c>
      <c r="D60" s="92" t="s">
        <v>17</v>
      </c>
      <c r="E60" s="44" t="s">
        <v>49</v>
      </c>
      <c r="F60" s="44"/>
      <c r="G60" s="127"/>
      <c r="H60" s="127"/>
      <c r="I60" s="122">
        <f t="shared" ref="I60:W60" si="24">I61+I83</f>
        <v>10862151.039999999</v>
      </c>
      <c r="J60" s="122">
        <f t="shared" si="24"/>
        <v>1500000</v>
      </c>
      <c r="K60" s="122">
        <f t="shared" si="24"/>
        <v>1500000</v>
      </c>
      <c r="L60" s="122">
        <f t="shared" si="24"/>
        <v>1500000</v>
      </c>
      <c r="M60" s="122">
        <f t="shared" si="24"/>
        <v>1500000</v>
      </c>
      <c r="N60" s="122">
        <f t="shared" si="24"/>
        <v>1500000</v>
      </c>
      <c r="O60" s="122">
        <f t="shared" si="24"/>
        <v>1500000</v>
      </c>
      <c r="P60" s="122">
        <f t="shared" si="24"/>
        <v>1500000</v>
      </c>
      <c r="Q60" s="122">
        <f t="shared" si="24"/>
        <v>1500000</v>
      </c>
      <c r="R60" s="122">
        <f t="shared" si="24"/>
        <v>1500000</v>
      </c>
      <c r="S60" s="122">
        <f t="shared" si="24"/>
        <v>1500000</v>
      </c>
      <c r="T60" s="122">
        <f t="shared" si="24"/>
        <v>1500000</v>
      </c>
      <c r="U60" s="122">
        <f t="shared" si="24"/>
        <v>1500000</v>
      </c>
      <c r="V60" s="122">
        <f t="shared" si="24"/>
        <v>1898506.83</v>
      </c>
      <c r="W60" s="122">
        <f t="shared" si="24"/>
        <v>1978496.83</v>
      </c>
      <c r="X60" s="38"/>
    </row>
    <row r="61" spans="2:24" ht="21.75" customHeight="1">
      <c r="B61" s="168" t="s">
        <v>97</v>
      </c>
      <c r="C61" s="156" t="s">
        <v>8</v>
      </c>
      <c r="D61" s="157" t="s">
        <v>17</v>
      </c>
      <c r="E61" s="59" t="s">
        <v>48</v>
      </c>
      <c r="F61" s="60"/>
      <c r="G61" s="61"/>
      <c r="H61" s="61"/>
      <c r="I61" s="108">
        <f t="shared" ref="I61:W61" si="25">I62+I65+I80</f>
        <v>10862151.039999999</v>
      </c>
      <c r="J61" s="108">
        <f t="shared" si="25"/>
        <v>1500000</v>
      </c>
      <c r="K61" s="108">
        <f t="shared" si="25"/>
        <v>1500000</v>
      </c>
      <c r="L61" s="108">
        <f t="shared" si="25"/>
        <v>1500000</v>
      </c>
      <c r="M61" s="108">
        <f t="shared" si="25"/>
        <v>1500000</v>
      </c>
      <c r="N61" s="108">
        <f t="shared" si="25"/>
        <v>1500000</v>
      </c>
      <c r="O61" s="108">
        <f t="shared" si="25"/>
        <v>1500000</v>
      </c>
      <c r="P61" s="108">
        <f t="shared" si="25"/>
        <v>1500000</v>
      </c>
      <c r="Q61" s="108">
        <f t="shared" si="25"/>
        <v>1500000</v>
      </c>
      <c r="R61" s="108">
        <f t="shared" si="25"/>
        <v>1500000</v>
      </c>
      <c r="S61" s="108">
        <f t="shared" si="25"/>
        <v>1500000</v>
      </c>
      <c r="T61" s="108">
        <f t="shared" si="25"/>
        <v>1500000</v>
      </c>
      <c r="U61" s="108">
        <f t="shared" si="25"/>
        <v>1500000</v>
      </c>
      <c r="V61" s="108">
        <f t="shared" si="25"/>
        <v>1798506.83</v>
      </c>
      <c r="W61" s="108">
        <f t="shared" si="25"/>
        <v>1878496.83</v>
      </c>
      <c r="X61" s="38"/>
    </row>
    <row r="62" spans="2:24" ht="21" customHeight="1">
      <c r="B62" s="115" t="s">
        <v>63</v>
      </c>
      <c r="C62" s="91" t="s">
        <v>8</v>
      </c>
      <c r="D62" s="92" t="s">
        <v>17</v>
      </c>
      <c r="E62" s="44" t="s">
        <v>79</v>
      </c>
      <c r="F62" s="44"/>
      <c r="G62" s="67"/>
      <c r="H62" s="67"/>
      <c r="I62" s="107">
        <f>I63</f>
        <v>934305</v>
      </c>
      <c r="J62" s="107">
        <f t="shared" ref="J62:W62" si="26">J63</f>
        <v>0</v>
      </c>
      <c r="K62" s="107">
        <f t="shared" si="26"/>
        <v>0</v>
      </c>
      <c r="L62" s="107">
        <f t="shared" si="26"/>
        <v>0</v>
      </c>
      <c r="M62" s="107">
        <f t="shared" si="26"/>
        <v>0</v>
      </c>
      <c r="N62" s="107">
        <f t="shared" si="26"/>
        <v>0</v>
      </c>
      <c r="O62" s="107">
        <f t="shared" si="26"/>
        <v>0</v>
      </c>
      <c r="P62" s="107">
        <f t="shared" si="26"/>
        <v>0</v>
      </c>
      <c r="Q62" s="107">
        <f t="shared" si="26"/>
        <v>0</v>
      </c>
      <c r="R62" s="107">
        <f t="shared" si="26"/>
        <v>0</v>
      </c>
      <c r="S62" s="107">
        <f t="shared" si="26"/>
        <v>0</v>
      </c>
      <c r="T62" s="107">
        <f t="shared" si="26"/>
        <v>0</v>
      </c>
      <c r="U62" s="107">
        <f t="shared" si="26"/>
        <v>0</v>
      </c>
      <c r="V62" s="107">
        <f t="shared" si="26"/>
        <v>800000</v>
      </c>
      <c r="W62" s="107">
        <f t="shared" si="26"/>
        <v>800000</v>
      </c>
      <c r="X62" s="38"/>
    </row>
    <row r="63" spans="2:24" ht="29.25" customHeight="1">
      <c r="B63" s="115" t="s">
        <v>98</v>
      </c>
      <c r="C63" s="91" t="s">
        <v>8</v>
      </c>
      <c r="D63" s="92" t="s">
        <v>17</v>
      </c>
      <c r="E63" s="44" t="s">
        <v>47</v>
      </c>
      <c r="F63" s="44"/>
      <c r="G63" s="67"/>
      <c r="H63" s="67"/>
      <c r="I63" s="107">
        <f>I64</f>
        <v>934305</v>
      </c>
      <c r="J63" s="107">
        <f t="shared" ref="J63:W63" si="27">J64</f>
        <v>0</v>
      </c>
      <c r="K63" s="107">
        <f t="shared" si="27"/>
        <v>0</v>
      </c>
      <c r="L63" s="107">
        <f t="shared" si="27"/>
        <v>0</v>
      </c>
      <c r="M63" s="107">
        <f t="shared" si="27"/>
        <v>0</v>
      </c>
      <c r="N63" s="107">
        <f t="shared" si="27"/>
        <v>0</v>
      </c>
      <c r="O63" s="107">
        <f t="shared" si="27"/>
        <v>0</v>
      </c>
      <c r="P63" s="107">
        <f t="shared" si="27"/>
        <v>0</v>
      </c>
      <c r="Q63" s="107">
        <f t="shared" si="27"/>
        <v>0</v>
      </c>
      <c r="R63" s="107">
        <f t="shared" si="27"/>
        <v>0</v>
      </c>
      <c r="S63" s="107">
        <f t="shared" si="27"/>
        <v>0</v>
      </c>
      <c r="T63" s="107">
        <f t="shared" si="27"/>
        <v>0</v>
      </c>
      <c r="U63" s="107">
        <f t="shared" si="27"/>
        <v>0</v>
      </c>
      <c r="V63" s="107">
        <f t="shared" si="27"/>
        <v>800000</v>
      </c>
      <c r="W63" s="107">
        <f t="shared" si="27"/>
        <v>800000</v>
      </c>
      <c r="X63" s="38"/>
    </row>
    <row r="64" spans="2:24" ht="19.5" customHeight="1">
      <c r="B64" s="114" t="s">
        <v>88</v>
      </c>
      <c r="C64" s="128" t="s">
        <v>8</v>
      </c>
      <c r="D64" s="129" t="s">
        <v>17</v>
      </c>
      <c r="E64" s="130" t="s">
        <v>47</v>
      </c>
      <c r="F64" s="126" t="s">
        <v>9</v>
      </c>
      <c r="G64" s="131"/>
      <c r="H64" s="131"/>
      <c r="I64" s="132">
        <v>934305</v>
      </c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12">
        <v>800000</v>
      </c>
      <c r="W64" s="112">
        <v>800000</v>
      </c>
      <c r="X64" s="38"/>
    </row>
    <row r="65" spans="2:24" ht="20.25" customHeight="1">
      <c r="B65" s="115" t="s">
        <v>100</v>
      </c>
      <c r="C65" s="128" t="s">
        <v>8</v>
      </c>
      <c r="D65" s="129" t="s">
        <v>17</v>
      </c>
      <c r="E65" s="44" t="s">
        <v>92</v>
      </c>
      <c r="F65" s="126"/>
      <c r="G65" s="131"/>
      <c r="H65" s="131"/>
      <c r="I65" s="132">
        <f>I66+I68+I70+I72+I74+I76+I78</f>
        <v>9927846.0399999991</v>
      </c>
      <c r="J65" s="132">
        <f t="shared" ref="J65:W65" si="28">J66+J68+J70+J72+J74+J76+J78</f>
        <v>1500000</v>
      </c>
      <c r="K65" s="132">
        <f t="shared" si="28"/>
        <v>1500000</v>
      </c>
      <c r="L65" s="132">
        <f t="shared" si="28"/>
        <v>1500000</v>
      </c>
      <c r="M65" s="132">
        <f t="shared" si="28"/>
        <v>1500000</v>
      </c>
      <c r="N65" s="132">
        <f t="shared" si="28"/>
        <v>1500000</v>
      </c>
      <c r="O65" s="132">
        <f t="shared" si="28"/>
        <v>1500000</v>
      </c>
      <c r="P65" s="132">
        <f t="shared" si="28"/>
        <v>1500000</v>
      </c>
      <c r="Q65" s="132">
        <f t="shared" si="28"/>
        <v>1500000</v>
      </c>
      <c r="R65" s="132">
        <f t="shared" si="28"/>
        <v>1500000</v>
      </c>
      <c r="S65" s="132">
        <f t="shared" si="28"/>
        <v>1500000</v>
      </c>
      <c r="T65" s="132">
        <f t="shared" si="28"/>
        <v>1500000</v>
      </c>
      <c r="U65" s="132">
        <f t="shared" si="28"/>
        <v>1500000</v>
      </c>
      <c r="V65" s="132">
        <f t="shared" si="28"/>
        <v>898506.83000000007</v>
      </c>
      <c r="W65" s="132">
        <f t="shared" si="28"/>
        <v>978496.83</v>
      </c>
      <c r="X65" s="38"/>
    </row>
    <row r="66" spans="2:24" ht="30.75" customHeight="1">
      <c r="B66" s="115" t="s">
        <v>98</v>
      </c>
      <c r="C66" s="91" t="s">
        <v>8</v>
      </c>
      <c r="D66" s="92" t="s">
        <v>17</v>
      </c>
      <c r="E66" s="44" t="s">
        <v>91</v>
      </c>
      <c r="F66" s="44"/>
      <c r="G66" s="67"/>
      <c r="H66" s="67"/>
      <c r="I66" s="226">
        <f>I67</f>
        <v>394951.04</v>
      </c>
      <c r="J66" s="226">
        <f t="shared" ref="J66:W66" si="29">J67</f>
        <v>0</v>
      </c>
      <c r="K66" s="226">
        <f t="shared" si="29"/>
        <v>0</v>
      </c>
      <c r="L66" s="226">
        <f t="shared" si="29"/>
        <v>0</v>
      </c>
      <c r="M66" s="226">
        <f t="shared" si="29"/>
        <v>0</v>
      </c>
      <c r="N66" s="226">
        <f t="shared" si="29"/>
        <v>0</v>
      </c>
      <c r="O66" s="226">
        <f t="shared" si="29"/>
        <v>0</v>
      </c>
      <c r="P66" s="226">
        <f t="shared" si="29"/>
        <v>0</v>
      </c>
      <c r="Q66" s="226">
        <f t="shared" si="29"/>
        <v>0</v>
      </c>
      <c r="R66" s="226">
        <f t="shared" si="29"/>
        <v>0</v>
      </c>
      <c r="S66" s="226">
        <f t="shared" si="29"/>
        <v>0</v>
      </c>
      <c r="T66" s="226">
        <f t="shared" si="29"/>
        <v>0</v>
      </c>
      <c r="U66" s="226">
        <f t="shared" si="29"/>
        <v>0</v>
      </c>
      <c r="V66" s="226">
        <f t="shared" si="29"/>
        <v>511506.83</v>
      </c>
      <c r="W66" s="226">
        <f t="shared" si="29"/>
        <v>591496.82999999996</v>
      </c>
      <c r="X66" s="38"/>
    </row>
    <row r="67" spans="2:24" ht="19.5" customHeight="1">
      <c r="B67" s="114" t="s">
        <v>88</v>
      </c>
      <c r="C67" s="91" t="s">
        <v>8</v>
      </c>
      <c r="D67" s="92" t="s">
        <v>17</v>
      </c>
      <c r="E67" s="44" t="s">
        <v>91</v>
      </c>
      <c r="F67" s="37" t="s">
        <v>9</v>
      </c>
      <c r="G67" s="67"/>
      <c r="H67" s="67"/>
      <c r="I67" s="226">
        <v>394951.04</v>
      </c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0"/>
      <c r="U67" s="230"/>
      <c r="V67" s="230">
        <v>511506.83</v>
      </c>
      <c r="W67" s="230">
        <v>591496.82999999996</v>
      </c>
      <c r="X67" s="38"/>
    </row>
    <row r="68" spans="2:24" ht="39" customHeight="1">
      <c r="B68" s="333" t="s">
        <v>178</v>
      </c>
      <c r="C68" s="334" t="s">
        <v>8</v>
      </c>
      <c r="D68" s="334" t="s">
        <v>17</v>
      </c>
      <c r="E68" s="22" t="s">
        <v>179</v>
      </c>
      <c r="F68" s="335"/>
      <c r="G68" s="18"/>
      <c r="H68" s="336"/>
      <c r="I68" s="344">
        <f>I69</f>
        <v>2500000</v>
      </c>
      <c r="J68" s="345">
        <v>1500000</v>
      </c>
      <c r="K68" s="345">
        <v>1500000</v>
      </c>
      <c r="L68" s="345">
        <v>1500000</v>
      </c>
      <c r="M68" s="345">
        <v>1500000</v>
      </c>
      <c r="N68" s="345">
        <v>1500000</v>
      </c>
      <c r="O68" s="345">
        <v>1500000</v>
      </c>
      <c r="P68" s="345">
        <v>1500000</v>
      </c>
      <c r="Q68" s="345">
        <v>1500000</v>
      </c>
      <c r="R68" s="345">
        <v>1500000</v>
      </c>
      <c r="S68" s="345">
        <v>1500000</v>
      </c>
      <c r="T68" s="345">
        <v>1500000</v>
      </c>
      <c r="U68" s="345">
        <v>1500000</v>
      </c>
      <c r="V68" s="345">
        <f>V69</f>
        <v>0</v>
      </c>
      <c r="W68" s="345">
        <f>W69</f>
        <v>0</v>
      </c>
      <c r="X68" s="38"/>
    </row>
    <row r="69" spans="2:24" ht="19.5" customHeight="1">
      <c r="B69" s="337" t="s">
        <v>88</v>
      </c>
      <c r="C69" s="334" t="s">
        <v>8</v>
      </c>
      <c r="D69" s="334" t="s">
        <v>17</v>
      </c>
      <c r="E69" s="22" t="s">
        <v>179</v>
      </c>
      <c r="F69" s="338" t="s">
        <v>9</v>
      </c>
      <c r="G69" s="18"/>
      <c r="H69" s="336"/>
      <c r="I69" s="344">
        <v>2500000</v>
      </c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>
        <v>0</v>
      </c>
      <c r="W69" s="230">
        <v>0</v>
      </c>
      <c r="X69" s="38"/>
    </row>
    <row r="70" spans="2:24" ht="40.5" customHeight="1">
      <c r="B70" s="339" t="s">
        <v>180</v>
      </c>
      <c r="C70" s="340" t="s">
        <v>8</v>
      </c>
      <c r="D70" s="340" t="s">
        <v>17</v>
      </c>
      <c r="E70" s="335" t="s">
        <v>181</v>
      </c>
      <c r="F70" s="335"/>
      <c r="G70" s="18"/>
      <c r="H70" s="336"/>
      <c r="I70" s="346">
        <f>I71</f>
        <v>25000</v>
      </c>
      <c r="J70" s="345">
        <f t="shared" ref="J70:W70" si="30">J71</f>
        <v>0</v>
      </c>
      <c r="K70" s="345">
        <f t="shared" si="30"/>
        <v>0</v>
      </c>
      <c r="L70" s="345">
        <f t="shared" si="30"/>
        <v>0</v>
      </c>
      <c r="M70" s="345">
        <f t="shared" si="30"/>
        <v>0</v>
      </c>
      <c r="N70" s="345">
        <f t="shared" si="30"/>
        <v>0</v>
      </c>
      <c r="O70" s="345">
        <f t="shared" si="30"/>
        <v>0</v>
      </c>
      <c r="P70" s="345">
        <f t="shared" si="30"/>
        <v>0</v>
      </c>
      <c r="Q70" s="345">
        <f t="shared" si="30"/>
        <v>0</v>
      </c>
      <c r="R70" s="345">
        <f t="shared" si="30"/>
        <v>0</v>
      </c>
      <c r="S70" s="345">
        <f t="shared" si="30"/>
        <v>0</v>
      </c>
      <c r="T70" s="345">
        <f t="shared" si="30"/>
        <v>0</v>
      </c>
      <c r="U70" s="345">
        <f t="shared" si="30"/>
        <v>0</v>
      </c>
      <c r="V70" s="345">
        <v>0</v>
      </c>
      <c r="W70" s="345">
        <f t="shared" si="30"/>
        <v>0</v>
      </c>
      <c r="X70" s="38"/>
    </row>
    <row r="71" spans="2:24" ht="19.5" customHeight="1">
      <c r="B71" s="337" t="s">
        <v>88</v>
      </c>
      <c r="C71" s="341" t="s">
        <v>8</v>
      </c>
      <c r="D71" s="341" t="s">
        <v>17</v>
      </c>
      <c r="E71" s="44" t="s">
        <v>181</v>
      </c>
      <c r="F71" s="342" t="s">
        <v>9</v>
      </c>
      <c r="G71" s="127"/>
      <c r="H71" s="343"/>
      <c r="I71" s="347">
        <v>25000</v>
      </c>
      <c r="J71" s="348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>
        <v>0</v>
      </c>
      <c r="W71" s="230">
        <v>0</v>
      </c>
      <c r="X71" s="38"/>
    </row>
    <row r="72" spans="2:24" ht="29.25" customHeight="1">
      <c r="B72" s="332" t="s">
        <v>42</v>
      </c>
      <c r="C72" s="93" t="s">
        <v>8</v>
      </c>
      <c r="D72" s="94" t="s">
        <v>17</v>
      </c>
      <c r="E72" s="72" t="s">
        <v>90</v>
      </c>
      <c r="F72" s="39"/>
      <c r="G72" s="68"/>
      <c r="H72" s="68"/>
      <c r="I72" s="109">
        <f>I73</f>
        <v>387000</v>
      </c>
      <c r="J72" s="109">
        <f t="shared" ref="J72:W72" si="31">J73</f>
        <v>0</v>
      </c>
      <c r="K72" s="109">
        <f t="shared" si="31"/>
        <v>0</v>
      </c>
      <c r="L72" s="109">
        <f t="shared" si="31"/>
        <v>0</v>
      </c>
      <c r="M72" s="109">
        <f t="shared" si="31"/>
        <v>0</v>
      </c>
      <c r="N72" s="109">
        <f t="shared" si="31"/>
        <v>0</v>
      </c>
      <c r="O72" s="109">
        <f t="shared" si="31"/>
        <v>0</v>
      </c>
      <c r="P72" s="109">
        <f t="shared" si="31"/>
        <v>0</v>
      </c>
      <c r="Q72" s="109">
        <f t="shared" si="31"/>
        <v>0</v>
      </c>
      <c r="R72" s="109">
        <f t="shared" si="31"/>
        <v>0</v>
      </c>
      <c r="S72" s="109">
        <f t="shared" si="31"/>
        <v>0</v>
      </c>
      <c r="T72" s="109">
        <f t="shared" si="31"/>
        <v>0</v>
      </c>
      <c r="U72" s="109">
        <f t="shared" si="31"/>
        <v>0</v>
      </c>
      <c r="V72" s="109">
        <f t="shared" si="31"/>
        <v>387000</v>
      </c>
      <c r="W72" s="109">
        <f t="shared" si="31"/>
        <v>387000</v>
      </c>
      <c r="X72" s="38"/>
    </row>
    <row r="73" spans="2:24" ht="21" customHeight="1">
      <c r="B73" s="114" t="s">
        <v>99</v>
      </c>
      <c r="C73" s="77" t="s">
        <v>8</v>
      </c>
      <c r="D73" s="70" t="s">
        <v>17</v>
      </c>
      <c r="E73" s="22" t="s">
        <v>90</v>
      </c>
      <c r="F73" s="58" t="s">
        <v>9</v>
      </c>
      <c r="G73" s="69"/>
      <c r="H73" s="69"/>
      <c r="I73" s="71">
        <v>387000</v>
      </c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5">
        <v>387000</v>
      </c>
      <c r="W73" s="105">
        <v>387000</v>
      </c>
      <c r="X73" s="38"/>
    </row>
    <row r="74" spans="2:24" ht="41.25" customHeight="1">
      <c r="B74" s="276" t="s">
        <v>77</v>
      </c>
      <c r="C74" s="277" t="s">
        <v>8</v>
      </c>
      <c r="D74" s="278" t="s">
        <v>17</v>
      </c>
      <c r="E74" s="39" t="s">
        <v>89</v>
      </c>
      <c r="F74" s="39"/>
      <c r="G74" s="68"/>
      <c r="H74" s="68"/>
      <c r="I74" s="279">
        <f>I75</f>
        <v>40000</v>
      </c>
      <c r="J74" s="279">
        <f t="shared" ref="J74:W74" si="32">J75</f>
        <v>0</v>
      </c>
      <c r="K74" s="279">
        <f t="shared" si="32"/>
        <v>0</v>
      </c>
      <c r="L74" s="279">
        <f t="shared" si="32"/>
        <v>0</v>
      </c>
      <c r="M74" s="279">
        <f t="shared" si="32"/>
        <v>0</v>
      </c>
      <c r="N74" s="279">
        <f t="shared" si="32"/>
        <v>0</v>
      </c>
      <c r="O74" s="279">
        <f t="shared" si="32"/>
        <v>0</v>
      </c>
      <c r="P74" s="279">
        <f t="shared" si="32"/>
        <v>0</v>
      </c>
      <c r="Q74" s="279">
        <f t="shared" si="32"/>
        <v>0</v>
      </c>
      <c r="R74" s="279">
        <f t="shared" si="32"/>
        <v>0</v>
      </c>
      <c r="S74" s="279">
        <f t="shared" si="32"/>
        <v>0</v>
      </c>
      <c r="T74" s="279">
        <f t="shared" si="32"/>
        <v>0</v>
      </c>
      <c r="U74" s="279">
        <f t="shared" si="32"/>
        <v>0</v>
      </c>
      <c r="V74" s="279">
        <f t="shared" si="32"/>
        <v>0</v>
      </c>
      <c r="W74" s="279">
        <f t="shared" si="32"/>
        <v>0</v>
      </c>
      <c r="X74" s="38"/>
    </row>
    <row r="75" spans="2:24" ht="17.25" customHeight="1">
      <c r="B75" s="114" t="s">
        <v>88</v>
      </c>
      <c r="C75" s="92" t="s">
        <v>8</v>
      </c>
      <c r="D75" s="92" t="s">
        <v>17</v>
      </c>
      <c r="E75" s="44" t="s">
        <v>89</v>
      </c>
      <c r="F75" s="44" t="s">
        <v>9</v>
      </c>
      <c r="G75" s="67"/>
      <c r="H75" s="67"/>
      <c r="I75" s="107">
        <v>40000</v>
      </c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>
        <v>0</v>
      </c>
      <c r="W75" s="105">
        <v>0</v>
      </c>
      <c r="X75" s="38"/>
    </row>
    <row r="76" spans="2:24" ht="31.5" customHeight="1">
      <c r="B76" s="280" t="s">
        <v>154</v>
      </c>
      <c r="C76" s="256" t="s">
        <v>8</v>
      </c>
      <c r="D76" s="257" t="s">
        <v>17</v>
      </c>
      <c r="E76" s="258" t="s">
        <v>156</v>
      </c>
      <c r="F76" s="259"/>
      <c r="G76" s="260"/>
      <c r="H76" s="261"/>
      <c r="I76" s="262">
        <f>I77</f>
        <v>6500000</v>
      </c>
      <c r="J76" s="262">
        <f t="shared" ref="J76:W76" si="33">J77</f>
        <v>0</v>
      </c>
      <c r="K76" s="262">
        <f t="shared" si="33"/>
        <v>0</v>
      </c>
      <c r="L76" s="262">
        <f t="shared" si="33"/>
        <v>0</v>
      </c>
      <c r="M76" s="262">
        <f t="shared" si="33"/>
        <v>0</v>
      </c>
      <c r="N76" s="262">
        <f t="shared" si="33"/>
        <v>0</v>
      </c>
      <c r="O76" s="262">
        <f t="shared" si="33"/>
        <v>0</v>
      </c>
      <c r="P76" s="262">
        <f t="shared" si="33"/>
        <v>0</v>
      </c>
      <c r="Q76" s="262">
        <f t="shared" si="33"/>
        <v>0</v>
      </c>
      <c r="R76" s="262">
        <f t="shared" si="33"/>
        <v>0</v>
      </c>
      <c r="S76" s="262">
        <f t="shared" si="33"/>
        <v>0</v>
      </c>
      <c r="T76" s="262">
        <f t="shared" si="33"/>
        <v>0</v>
      </c>
      <c r="U76" s="262">
        <f t="shared" si="33"/>
        <v>0</v>
      </c>
      <c r="V76" s="262">
        <f t="shared" si="33"/>
        <v>0</v>
      </c>
      <c r="W76" s="262">
        <f t="shared" si="33"/>
        <v>0</v>
      </c>
      <c r="X76" s="38"/>
    </row>
    <row r="77" spans="2:24" ht="22.5" customHeight="1">
      <c r="B77" s="255" t="s">
        <v>99</v>
      </c>
      <c r="C77" s="269" t="s">
        <v>8</v>
      </c>
      <c r="D77" s="270" t="s">
        <v>17</v>
      </c>
      <c r="E77" s="263" t="s">
        <v>156</v>
      </c>
      <c r="F77" s="264" t="s">
        <v>9</v>
      </c>
      <c r="G77" s="265"/>
      <c r="H77" s="266"/>
      <c r="I77" s="267">
        <v>6500000</v>
      </c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68"/>
      <c r="U77" s="268"/>
      <c r="V77" s="230">
        <v>0</v>
      </c>
      <c r="W77" s="230">
        <v>0</v>
      </c>
      <c r="X77" s="38"/>
    </row>
    <row r="78" spans="2:24" ht="30.75" customHeight="1">
      <c r="B78" s="303" t="s">
        <v>155</v>
      </c>
      <c r="C78" s="294" t="s">
        <v>8</v>
      </c>
      <c r="D78" s="294" t="s">
        <v>17</v>
      </c>
      <c r="E78" s="305" t="s">
        <v>157</v>
      </c>
      <c r="F78" s="259"/>
      <c r="G78" s="260"/>
      <c r="H78" s="261"/>
      <c r="I78" s="262">
        <f>I79</f>
        <v>80895</v>
      </c>
      <c r="J78" s="262">
        <f t="shared" ref="J78:W78" si="34">J79</f>
        <v>0</v>
      </c>
      <c r="K78" s="262">
        <f t="shared" si="34"/>
        <v>0</v>
      </c>
      <c r="L78" s="262">
        <f t="shared" si="34"/>
        <v>0</v>
      </c>
      <c r="M78" s="262">
        <f t="shared" si="34"/>
        <v>0</v>
      </c>
      <c r="N78" s="262">
        <f t="shared" si="34"/>
        <v>0</v>
      </c>
      <c r="O78" s="262">
        <f t="shared" si="34"/>
        <v>0</v>
      </c>
      <c r="P78" s="262">
        <f t="shared" si="34"/>
        <v>0</v>
      </c>
      <c r="Q78" s="262">
        <f t="shared" si="34"/>
        <v>0</v>
      </c>
      <c r="R78" s="262">
        <f t="shared" si="34"/>
        <v>0</v>
      </c>
      <c r="S78" s="262">
        <f t="shared" si="34"/>
        <v>0</v>
      </c>
      <c r="T78" s="262">
        <f t="shared" si="34"/>
        <v>0</v>
      </c>
      <c r="U78" s="262">
        <f t="shared" si="34"/>
        <v>0</v>
      </c>
      <c r="V78" s="262">
        <f t="shared" si="34"/>
        <v>0</v>
      </c>
      <c r="W78" s="262">
        <f t="shared" si="34"/>
        <v>0</v>
      </c>
      <c r="X78" s="38"/>
    </row>
    <row r="79" spans="2:24" ht="22.5" customHeight="1">
      <c r="B79" s="306" t="s">
        <v>88</v>
      </c>
      <c r="C79" s="307" t="s">
        <v>8</v>
      </c>
      <c r="D79" s="289" t="s">
        <v>17</v>
      </c>
      <c r="E79" s="271" t="s">
        <v>157</v>
      </c>
      <c r="F79" s="271" t="s">
        <v>9</v>
      </c>
      <c r="G79" s="272"/>
      <c r="H79" s="273"/>
      <c r="I79" s="274">
        <v>80895</v>
      </c>
      <c r="J79" s="268"/>
      <c r="K79" s="268"/>
      <c r="L79" s="268"/>
      <c r="M79" s="268"/>
      <c r="N79" s="268"/>
      <c r="O79" s="268"/>
      <c r="P79" s="268"/>
      <c r="Q79" s="268"/>
      <c r="R79" s="268"/>
      <c r="S79" s="268"/>
      <c r="T79" s="268"/>
      <c r="U79" s="268"/>
      <c r="V79" s="275">
        <v>0</v>
      </c>
      <c r="W79" s="275">
        <v>0</v>
      </c>
      <c r="X79" s="38"/>
    </row>
    <row r="80" spans="2:24" ht="22.5" customHeight="1">
      <c r="B80" s="115" t="s">
        <v>106</v>
      </c>
      <c r="C80" s="91" t="s">
        <v>8</v>
      </c>
      <c r="D80" s="92" t="s">
        <v>17</v>
      </c>
      <c r="E80" s="44" t="s">
        <v>80</v>
      </c>
      <c r="F80" s="37"/>
      <c r="G80" s="67"/>
      <c r="H80" s="67"/>
      <c r="I80" s="107">
        <f>I81</f>
        <v>0</v>
      </c>
      <c r="J80" s="107">
        <f t="shared" ref="J80:W80" si="35">J81</f>
        <v>0</v>
      </c>
      <c r="K80" s="107">
        <f t="shared" si="35"/>
        <v>0</v>
      </c>
      <c r="L80" s="107">
        <f t="shared" si="35"/>
        <v>0</v>
      </c>
      <c r="M80" s="107">
        <f t="shared" si="35"/>
        <v>0</v>
      </c>
      <c r="N80" s="107">
        <f t="shared" si="35"/>
        <v>0</v>
      </c>
      <c r="O80" s="107">
        <f t="shared" si="35"/>
        <v>0</v>
      </c>
      <c r="P80" s="107">
        <f t="shared" si="35"/>
        <v>0</v>
      </c>
      <c r="Q80" s="107">
        <f t="shared" si="35"/>
        <v>0</v>
      </c>
      <c r="R80" s="107">
        <f t="shared" si="35"/>
        <v>0</v>
      </c>
      <c r="S80" s="107">
        <f t="shared" si="35"/>
        <v>0</v>
      </c>
      <c r="T80" s="107">
        <f t="shared" si="35"/>
        <v>0</v>
      </c>
      <c r="U80" s="107">
        <f t="shared" si="35"/>
        <v>0</v>
      </c>
      <c r="V80" s="107">
        <f t="shared" si="35"/>
        <v>100000</v>
      </c>
      <c r="W80" s="107">
        <f t="shared" si="35"/>
        <v>100000</v>
      </c>
      <c r="X80" s="38"/>
    </row>
    <row r="81" spans="2:24" ht="30.75" customHeight="1">
      <c r="B81" s="115" t="s">
        <v>98</v>
      </c>
      <c r="C81" s="91" t="s">
        <v>8</v>
      </c>
      <c r="D81" s="92" t="s">
        <v>17</v>
      </c>
      <c r="E81" s="44" t="s">
        <v>51</v>
      </c>
      <c r="F81" s="37"/>
      <c r="G81" s="67"/>
      <c r="H81" s="67"/>
      <c r="I81" s="107">
        <f>I82</f>
        <v>0</v>
      </c>
      <c r="J81" s="107">
        <f t="shared" ref="J81:W81" si="36">J82</f>
        <v>0</v>
      </c>
      <c r="K81" s="107">
        <f t="shared" si="36"/>
        <v>0</v>
      </c>
      <c r="L81" s="107">
        <f t="shared" si="36"/>
        <v>0</v>
      </c>
      <c r="M81" s="107">
        <f t="shared" si="36"/>
        <v>0</v>
      </c>
      <c r="N81" s="107">
        <f t="shared" si="36"/>
        <v>0</v>
      </c>
      <c r="O81" s="107">
        <f t="shared" si="36"/>
        <v>0</v>
      </c>
      <c r="P81" s="107">
        <f t="shared" si="36"/>
        <v>0</v>
      </c>
      <c r="Q81" s="107">
        <f t="shared" si="36"/>
        <v>0</v>
      </c>
      <c r="R81" s="107">
        <f t="shared" si="36"/>
        <v>0</v>
      </c>
      <c r="S81" s="107">
        <f t="shared" si="36"/>
        <v>0</v>
      </c>
      <c r="T81" s="107">
        <f t="shared" si="36"/>
        <v>0</v>
      </c>
      <c r="U81" s="107">
        <f t="shared" si="36"/>
        <v>0</v>
      </c>
      <c r="V81" s="107">
        <f t="shared" si="36"/>
        <v>100000</v>
      </c>
      <c r="W81" s="107">
        <f t="shared" si="36"/>
        <v>100000</v>
      </c>
      <c r="X81" s="38"/>
    </row>
    <row r="82" spans="2:24" ht="20.25" customHeight="1">
      <c r="B82" s="114" t="s">
        <v>88</v>
      </c>
      <c r="C82" s="91" t="s">
        <v>8</v>
      </c>
      <c r="D82" s="92" t="s">
        <v>17</v>
      </c>
      <c r="E82" s="44" t="s">
        <v>51</v>
      </c>
      <c r="F82" s="37" t="s">
        <v>9</v>
      </c>
      <c r="G82" s="67"/>
      <c r="H82" s="67"/>
      <c r="I82" s="107">
        <v>0</v>
      </c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5">
        <v>100000</v>
      </c>
      <c r="W82" s="105">
        <v>100000</v>
      </c>
      <c r="X82" s="38"/>
    </row>
    <row r="83" spans="2:24" s="19" customFormat="1" ht="29.25" customHeight="1" outlineLevel="5">
      <c r="B83" s="169" t="s">
        <v>101</v>
      </c>
      <c r="C83" s="74" t="s">
        <v>8</v>
      </c>
      <c r="D83" s="62" t="s">
        <v>17</v>
      </c>
      <c r="E83" s="63" t="s">
        <v>45</v>
      </c>
      <c r="F83" s="64"/>
      <c r="G83" s="64"/>
      <c r="H83" s="65"/>
      <c r="I83" s="110">
        <f>I85</f>
        <v>0</v>
      </c>
      <c r="J83" s="110">
        <f t="shared" ref="J83:W83" si="37">J85</f>
        <v>0</v>
      </c>
      <c r="K83" s="110">
        <f t="shared" si="37"/>
        <v>0</v>
      </c>
      <c r="L83" s="110">
        <f t="shared" si="37"/>
        <v>0</v>
      </c>
      <c r="M83" s="110">
        <f t="shared" si="37"/>
        <v>0</v>
      </c>
      <c r="N83" s="110">
        <f t="shared" si="37"/>
        <v>0</v>
      </c>
      <c r="O83" s="110">
        <f t="shared" si="37"/>
        <v>0</v>
      </c>
      <c r="P83" s="110">
        <f t="shared" si="37"/>
        <v>0</v>
      </c>
      <c r="Q83" s="110">
        <f t="shared" si="37"/>
        <v>0</v>
      </c>
      <c r="R83" s="110">
        <f t="shared" si="37"/>
        <v>0</v>
      </c>
      <c r="S83" s="110">
        <f t="shared" si="37"/>
        <v>0</v>
      </c>
      <c r="T83" s="110">
        <f t="shared" si="37"/>
        <v>0</v>
      </c>
      <c r="U83" s="110">
        <f t="shared" si="37"/>
        <v>0</v>
      </c>
      <c r="V83" s="110">
        <f t="shared" si="37"/>
        <v>100000</v>
      </c>
      <c r="W83" s="110">
        <f t="shared" si="37"/>
        <v>100000</v>
      </c>
      <c r="X83" s="145"/>
    </row>
    <row r="84" spans="2:24" s="19" customFormat="1" ht="33.75" customHeight="1" outlineLevel="5">
      <c r="B84" s="164" t="s">
        <v>86</v>
      </c>
      <c r="C84" s="99" t="s">
        <v>8</v>
      </c>
      <c r="D84" s="100" t="s">
        <v>17</v>
      </c>
      <c r="E84" s="101" t="s">
        <v>87</v>
      </c>
      <c r="F84" s="17"/>
      <c r="G84" s="20"/>
      <c r="H84" s="21"/>
      <c r="I84" s="111">
        <f>I85</f>
        <v>0</v>
      </c>
      <c r="J84" s="111">
        <f t="shared" ref="J84:W84" si="38">J85</f>
        <v>0</v>
      </c>
      <c r="K84" s="111">
        <f t="shared" si="38"/>
        <v>0</v>
      </c>
      <c r="L84" s="111">
        <f t="shared" si="38"/>
        <v>0</v>
      </c>
      <c r="M84" s="111">
        <f t="shared" si="38"/>
        <v>0</v>
      </c>
      <c r="N84" s="111">
        <f t="shared" si="38"/>
        <v>0</v>
      </c>
      <c r="O84" s="111">
        <f t="shared" si="38"/>
        <v>0</v>
      </c>
      <c r="P84" s="111">
        <f t="shared" si="38"/>
        <v>0</v>
      </c>
      <c r="Q84" s="111">
        <f t="shared" si="38"/>
        <v>0</v>
      </c>
      <c r="R84" s="111">
        <f t="shared" si="38"/>
        <v>0</v>
      </c>
      <c r="S84" s="111">
        <f t="shared" si="38"/>
        <v>0</v>
      </c>
      <c r="T84" s="111">
        <f t="shared" si="38"/>
        <v>0</v>
      </c>
      <c r="U84" s="111">
        <f t="shared" si="38"/>
        <v>0</v>
      </c>
      <c r="V84" s="111">
        <f t="shared" si="38"/>
        <v>100000</v>
      </c>
      <c r="W84" s="111">
        <f t="shared" si="38"/>
        <v>100000</v>
      </c>
      <c r="X84" s="145"/>
    </row>
    <row r="85" spans="2:24" s="19" customFormat="1" ht="32.25" customHeight="1" outlineLevel="5">
      <c r="B85" s="115" t="s">
        <v>102</v>
      </c>
      <c r="C85" s="99" t="s">
        <v>8</v>
      </c>
      <c r="D85" s="100" t="s">
        <v>17</v>
      </c>
      <c r="E85" s="101" t="s">
        <v>46</v>
      </c>
      <c r="F85" s="17"/>
      <c r="G85" s="20"/>
      <c r="H85" s="21"/>
      <c r="I85" s="111">
        <f>I86</f>
        <v>0</v>
      </c>
      <c r="J85" s="111">
        <f t="shared" ref="J85:W85" si="39">J86</f>
        <v>0</v>
      </c>
      <c r="K85" s="111">
        <f t="shared" si="39"/>
        <v>0</v>
      </c>
      <c r="L85" s="111">
        <f t="shared" si="39"/>
        <v>0</v>
      </c>
      <c r="M85" s="111">
        <f t="shared" si="39"/>
        <v>0</v>
      </c>
      <c r="N85" s="111">
        <f t="shared" si="39"/>
        <v>0</v>
      </c>
      <c r="O85" s="111">
        <f t="shared" si="39"/>
        <v>0</v>
      </c>
      <c r="P85" s="111">
        <f t="shared" si="39"/>
        <v>0</v>
      </c>
      <c r="Q85" s="111">
        <f t="shared" si="39"/>
        <v>0</v>
      </c>
      <c r="R85" s="111">
        <f t="shared" si="39"/>
        <v>0</v>
      </c>
      <c r="S85" s="111">
        <f t="shared" si="39"/>
        <v>0</v>
      </c>
      <c r="T85" s="111">
        <f t="shared" si="39"/>
        <v>0</v>
      </c>
      <c r="U85" s="111">
        <f t="shared" si="39"/>
        <v>0</v>
      </c>
      <c r="V85" s="111">
        <f t="shared" si="39"/>
        <v>100000</v>
      </c>
      <c r="W85" s="111">
        <f t="shared" si="39"/>
        <v>100000</v>
      </c>
      <c r="X85" s="145"/>
    </row>
    <row r="86" spans="2:24" ht="19.5" customHeight="1">
      <c r="B86" s="114" t="s">
        <v>88</v>
      </c>
      <c r="C86" s="75" t="s">
        <v>8</v>
      </c>
      <c r="D86" s="42" t="s">
        <v>17</v>
      </c>
      <c r="E86" s="43" t="s">
        <v>46</v>
      </c>
      <c r="F86" s="43" t="s">
        <v>9</v>
      </c>
      <c r="G86" s="18"/>
      <c r="H86" s="18"/>
      <c r="I86" s="23">
        <v>0</v>
      </c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5">
        <v>100000</v>
      </c>
      <c r="W86" s="105">
        <v>100000</v>
      </c>
      <c r="X86" s="38"/>
    </row>
    <row r="87" spans="2:24" ht="18" hidden="1" customHeight="1">
      <c r="B87" s="114"/>
      <c r="C87" s="77"/>
      <c r="D87" s="70"/>
      <c r="E87" s="22"/>
      <c r="F87" s="14"/>
      <c r="G87" s="18"/>
      <c r="H87" s="18"/>
      <c r="I87" s="23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5"/>
      <c r="W87" s="105"/>
      <c r="X87" s="38"/>
    </row>
    <row r="88" spans="2:24" ht="31.5" customHeight="1">
      <c r="B88" s="115" t="s">
        <v>127</v>
      </c>
      <c r="C88" s="77" t="s">
        <v>8</v>
      </c>
      <c r="D88" s="70" t="s">
        <v>76</v>
      </c>
      <c r="E88" s="22" t="s">
        <v>82</v>
      </c>
      <c r="F88" s="14"/>
      <c r="G88" s="18"/>
      <c r="H88" s="18"/>
      <c r="I88" s="71">
        <f>I92</f>
        <v>16000</v>
      </c>
      <c r="J88" s="71">
        <f t="shared" ref="J88:W88" si="40">J92</f>
        <v>0</v>
      </c>
      <c r="K88" s="71">
        <f t="shared" si="40"/>
        <v>0</v>
      </c>
      <c r="L88" s="71">
        <f t="shared" si="40"/>
        <v>0</v>
      </c>
      <c r="M88" s="71">
        <f t="shared" si="40"/>
        <v>0</v>
      </c>
      <c r="N88" s="71">
        <f t="shared" si="40"/>
        <v>0</v>
      </c>
      <c r="O88" s="71">
        <f t="shared" si="40"/>
        <v>0</v>
      </c>
      <c r="P88" s="71">
        <f t="shared" si="40"/>
        <v>0</v>
      </c>
      <c r="Q88" s="71">
        <f t="shared" si="40"/>
        <v>0</v>
      </c>
      <c r="R88" s="71">
        <f t="shared" si="40"/>
        <v>0</v>
      </c>
      <c r="S88" s="71">
        <f t="shared" si="40"/>
        <v>0</v>
      </c>
      <c r="T88" s="71">
        <f t="shared" si="40"/>
        <v>0</v>
      </c>
      <c r="U88" s="71">
        <f t="shared" si="40"/>
        <v>0</v>
      </c>
      <c r="V88" s="71">
        <f t="shared" si="40"/>
        <v>50000</v>
      </c>
      <c r="W88" s="71">
        <f t="shared" si="40"/>
        <v>0</v>
      </c>
      <c r="X88" s="38"/>
    </row>
    <row r="89" spans="2:24" ht="0.75" hidden="1" customHeight="1">
      <c r="B89" s="114"/>
      <c r="C89" s="77"/>
      <c r="D89" s="70"/>
      <c r="E89" s="22"/>
      <c r="F89" s="14"/>
      <c r="G89" s="18"/>
      <c r="H89" s="18"/>
      <c r="I89" s="23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5"/>
      <c r="W89" s="105"/>
      <c r="X89" s="38"/>
    </row>
    <row r="90" spans="2:24" ht="14.25" hidden="1" customHeight="1">
      <c r="B90" s="114"/>
      <c r="C90" s="77"/>
      <c r="D90" s="70"/>
      <c r="E90" s="22"/>
      <c r="F90" s="14"/>
      <c r="G90" s="18"/>
      <c r="H90" s="18"/>
      <c r="I90" s="23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5"/>
      <c r="W90" s="105"/>
      <c r="X90" s="38"/>
    </row>
    <row r="91" spans="2:24" ht="13.5" hidden="1" customHeight="1">
      <c r="B91" s="114"/>
      <c r="C91" s="77"/>
      <c r="D91" s="70"/>
      <c r="E91" s="22"/>
      <c r="F91" s="14"/>
      <c r="G91" s="18"/>
      <c r="H91" s="18"/>
      <c r="I91" s="23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5"/>
      <c r="W91" s="105"/>
      <c r="X91" s="38"/>
    </row>
    <row r="92" spans="2:24" ht="41.25" customHeight="1">
      <c r="B92" s="115" t="s">
        <v>81</v>
      </c>
      <c r="C92" s="77" t="s">
        <v>8</v>
      </c>
      <c r="D92" s="70" t="s">
        <v>76</v>
      </c>
      <c r="E92" s="22" t="s">
        <v>84</v>
      </c>
      <c r="F92" s="14"/>
      <c r="G92" s="18"/>
      <c r="H92" s="18"/>
      <c r="I92" s="71">
        <f>I93+I95</f>
        <v>16000</v>
      </c>
      <c r="J92" s="71">
        <f t="shared" ref="J92:W92" si="41">J93+J95</f>
        <v>0</v>
      </c>
      <c r="K92" s="71">
        <f t="shared" si="41"/>
        <v>0</v>
      </c>
      <c r="L92" s="71">
        <f t="shared" si="41"/>
        <v>0</v>
      </c>
      <c r="M92" s="71">
        <f t="shared" si="41"/>
        <v>0</v>
      </c>
      <c r="N92" s="71">
        <f t="shared" si="41"/>
        <v>0</v>
      </c>
      <c r="O92" s="71">
        <f t="shared" si="41"/>
        <v>0</v>
      </c>
      <c r="P92" s="71">
        <f t="shared" si="41"/>
        <v>0</v>
      </c>
      <c r="Q92" s="71">
        <f t="shared" si="41"/>
        <v>0</v>
      </c>
      <c r="R92" s="71">
        <f t="shared" si="41"/>
        <v>0</v>
      </c>
      <c r="S92" s="71">
        <f t="shared" si="41"/>
        <v>0</v>
      </c>
      <c r="T92" s="71">
        <f t="shared" si="41"/>
        <v>0</v>
      </c>
      <c r="U92" s="71">
        <f t="shared" si="41"/>
        <v>0</v>
      </c>
      <c r="V92" s="71">
        <f t="shared" si="41"/>
        <v>50000</v>
      </c>
      <c r="W92" s="71">
        <f t="shared" si="41"/>
        <v>0</v>
      </c>
      <c r="X92" s="38"/>
    </row>
    <row r="93" spans="2:24" ht="41.25" customHeight="1">
      <c r="B93" s="115" t="s">
        <v>191</v>
      </c>
      <c r="C93" s="77" t="s">
        <v>8</v>
      </c>
      <c r="D93" s="70" t="s">
        <v>76</v>
      </c>
      <c r="E93" s="22" t="s">
        <v>83</v>
      </c>
      <c r="F93" s="14"/>
      <c r="G93" s="18"/>
      <c r="H93" s="18"/>
      <c r="I93" s="71">
        <f>I94</f>
        <v>3800</v>
      </c>
      <c r="J93" s="71">
        <f t="shared" ref="J93:W93" si="42">J94</f>
        <v>0</v>
      </c>
      <c r="K93" s="71">
        <f t="shared" si="42"/>
        <v>0</v>
      </c>
      <c r="L93" s="71">
        <f t="shared" si="42"/>
        <v>0</v>
      </c>
      <c r="M93" s="71">
        <f t="shared" si="42"/>
        <v>0</v>
      </c>
      <c r="N93" s="71">
        <f t="shared" si="42"/>
        <v>0</v>
      </c>
      <c r="O93" s="71">
        <f t="shared" si="42"/>
        <v>0</v>
      </c>
      <c r="P93" s="71">
        <f t="shared" si="42"/>
        <v>0</v>
      </c>
      <c r="Q93" s="71">
        <f t="shared" si="42"/>
        <v>0</v>
      </c>
      <c r="R93" s="71">
        <f t="shared" si="42"/>
        <v>0</v>
      </c>
      <c r="S93" s="71">
        <f t="shared" si="42"/>
        <v>0</v>
      </c>
      <c r="T93" s="71">
        <f t="shared" si="42"/>
        <v>0</v>
      </c>
      <c r="U93" s="71">
        <f t="shared" si="42"/>
        <v>0</v>
      </c>
      <c r="V93" s="71">
        <f t="shared" si="42"/>
        <v>50000</v>
      </c>
      <c r="W93" s="71">
        <f t="shared" si="42"/>
        <v>0</v>
      </c>
      <c r="X93" s="38"/>
    </row>
    <row r="94" spans="2:24" ht="21" customHeight="1">
      <c r="B94" s="196" t="s">
        <v>88</v>
      </c>
      <c r="C94" s="349" t="s">
        <v>8</v>
      </c>
      <c r="D94" s="350" t="s">
        <v>76</v>
      </c>
      <c r="E94" s="335" t="s">
        <v>83</v>
      </c>
      <c r="F94" s="14" t="s">
        <v>9</v>
      </c>
      <c r="G94" s="18"/>
      <c r="H94" s="18"/>
      <c r="I94" s="87">
        <v>3800</v>
      </c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12">
        <v>50000</v>
      </c>
      <c r="W94" s="112">
        <v>0</v>
      </c>
      <c r="X94" s="38"/>
    </row>
    <row r="95" spans="2:24" ht="16.5" customHeight="1">
      <c r="B95" s="114" t="s">
        <v>187</v>
      </c>
      <c r="C95" s="92" t="s">
        <v>8</v>
      </c>
      <c r="D95" s="92" t="s">
        <v>76</v>
      </c>
      <c r="E95" s="44" t="s">
        <v>83</v>
      </c>
      <c r="F95" s="37" t="s">
        <v>186</v>
      </c>
      <c r="G95" s="127"/>
      <c r="H95" s="127"/>
      <c r="I95" s="107">
        <v>12200</v>
      </c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>
        <v>0</v>
      </c>
      <c r="W95" s="105">
        <v>0</v>
      </c>
      <c r="X95" s="38"/>
    </row>
    <row r="96" spans="2:24" ht="15.75" customHeight="1">
      <c r="B96" s="351" t="s">
        <v>18</v>
      </c>
      <c r="C96" s="352" t="s">
        <v>19</v>
      </c>
      <c r="D96" s="113"/>
      <c r="E96" s="119"/>
      <c r="F96" s="119"/>
      <c r="G96" s="120"/>
      <c r="H96" s="120"/>
      <c r="I96" s="121">
        <f>I97</f>
        <v>5777292</v>
      </c>
      <c r="J96" s="121">
        <f t="shared" ref="J96:W96" si="43">J97</f>
        <v>174800</v>
      </c>
      <c r="K96" s="121">
        <f t="shared" si="43"/>
        <v>174800</v>
      </c>
      <c r="L96" s="121">
        <f t="shared" si="43"/>
        <v>174800</v>
      </c>
      <c r="M96" s="121">
        <f t="shared" si="43"/>
        <v>174800</v>
      </c>
      <c r="N96" s="121">
        <f t="shared" si="43"/>
        <v>174800</v>
      </c>
      <c r="O96" s="121">
        <f t="shared" si="43"/>
        <v>174800</v>
      </c>
      <c r="P96" s="121">
        <f t="shared" si="43"/>
        <v>174800</v>
      </c>
      <c r="Q96" s="121">
        <f t="shared" si="43"/>
        <v>174800</v>
      </c>
      <c r="R96" s="121">
        <f t="shared" si="43"/>
        <v>174800</v>
      </c>
      <c r="S96" s="121">
        <f t="shared" si="43"/>
        <v>174800</v>
      </c>
      <c r="T96" s="121">
        <f t="shared" si="43"/>
        <v>174800</v>
      </c>
      <c r="U96" s="121">
        <f t="shared" si="43"/>
        <v>174800</v>
      </c>
      <c r="V96" s="121">
        <f t="shared" si="43"/>
        <v>3343200</v>
      </c>
      <c r="W96" s="121">
        <f t="shared" si="43"/>
        <v>3333900</v>
      </c>
      <c r="X96" s="38"/>
    </row>
    <row r="97" spans="2:24" ht="16.5" customHeight="1">
      <c r="B97" s="170" t="s">
        <v>20</v>
      </c>
      <c r="C97" s="79" t="s">
        <v>19</v>
      </c>
      <c r="D97" s="80" t="s">
        <v>12</v>
      </c>
      <c r="E97" s="160"/>
      <c r="F97" s="9"/>
      <c r="G97" s="8"/>
      <c r="H97" s="8"/>
      <c r="I97" s="41">
        <f t="shared" ref="I97:W97" si="44">I98+I105+I113+I117+I124</f>
        <v>5777292</v>
      </c>
      <c r="J97" s="41">
        <f t="shared" si="44"/>
        <v>174800</v>
      </c>
      <c r="K97" s="41">
        <f t="shared" si="44"/>
        <v>174800</v>
      </c>
      <c r="L97" s="41">
        <f t="shared" si="44"/>
        <v>174800</v>
      </c>
      <c r="M97" s="41">
        <f t="shared" si="44"/>
        <v>174800</v>
      </c>
      <c r="N97" s="41">
        <f t="shared" si="44"/>
        <v>174800</v>
      </c>
      <c r="O97" s="41">
        <f t="shared" si="44"/>
        <v>174800</v>
      </c>
      <c r="P97" s="41">
        <f t="shared" si="44"/>
        <v>174800</v>
      </c>
      <c r="Q97" s="41">
        <f t="shared" si="44"/>
        <v>174800</v>
      </c>
      <c r="R97" s="41">
        <f t="shared" si="44"/>
        <v>174800</v>
      </c>
      <c r="S97" s="41">
        <f t="shared" si="44"/>
        <v>174800</v>
      </c>
      <c r="T97" s="41">
        <f t="shared" si="44"/>
        <v>174800</v>
      </c>
      <c r="U97" s="41">
        <f t="shared" si="44"/>
        <v>174800</v>
      </c>
      <c r="V97" s="41">
        <f t="shared" si="44"/>
        <v>3343200</v>
      </c>
      <c r="W97" s="41">
        <f t="shared" si="44"/>
        <v>3333900</v>
      </c>
      <c r="X97" s="38"/>
    </row>
    <row r="98" spans="2:24" ht="24" customHeight="1">
      <c r="B98" s="235" t="s">
        <v>169</v>
      </c>
      <c r="C98" s="197" t="s">
        <v>19</v>
      </c>
      <c r="D98" s="159" t="s">
        <v>12</v>
      </c>
      <c r="E98" s="200" t="s">
        <v>113</v>
      </c>
      <c r="F98" s="201"/>
      <c r="G98" s="202"/>
      <c r="H98" s="202"/>
      <c r="I98" s="203">
        <f>I99+I102</f>
        <v>1304387</v>
      </c>
      <c r="J98" s="203">
        <f t="shared" ref="J98:W98" si="45">J99+J102</f>
        <v>174800</v>
      </c>
      <c r="K98" s="203">
        <f t="shared" si="45"/>
        <v>174800</v>
      </c>
      <c r="L98" s="203">
        <f t="shared" si="45"/>
        <v>174800</v>
      </c>
      <c r="M98" s="203">
        <f t="shared" si="45"/>
        <v>174800</v>
      </c>
      <c r="N98" s="203">
        <f t="shared" si="45"/>
        <v>174800</v>
      </c>
      <c r="O98" s="203">
        <f t="shared" si="45"/>
        <v>174800</v>
      </c>
      <c r="P98" s="203">
        <f t="shared" si="45"/>
        <v>174800</v>
      </c>
      <c r="Q98" s="203">
        <f t="shared" si="45"/>
        <v>174800</v>
      </c>
      <c r="R98" s="203">
        <f t="shared" si="45"/>
        <v>174800</v>
      </c>
      <c r="S98" s="203">
        <f t="shared" si="45"/>
        <v>174800</v>
      </c>
      <c r="T98" s="203">
        <f t="shared" si="45"/>
        <v>174800</v>
      </c>
      <c r="U98" s="203">
        <f t="shared" si="45"/>
        <v>174800</v>
      </c>
      <c r="V98" s="203">
        <f t="shared" si="45"/>
        <v>174800</v>
      </c>
      <c r="W98" s="203">
        <f t="shared" si="45"/>
        <v>174800</v>
      </c>
      <c r="X98" s="38"/>
    </row>
    <row r="99" spans="2:24" ht="25.5" customHeight="1">
      <c r="B99" s="276" t="s">
        <v>172</v>
      </c>
      <c r="C99" s="223" t="s">
        <v>19</v>
      </c>
      <c r="D99" s="223" t="s">
        <v>12</v>
      </c>
      <c r="E99" s="319" t="s">
        <v>173</v>
      </c>
      <c r="F99" s="40"/>
      <c r="G99" s="40"/>
      <c r="H99" s="40"/>
      <c r="I99" s="329">
        <f>I100</f>
        <v>25000</v>
      </c>
      <c r="J99" s="329">
        <f t="shared" ref="J99:X100" si="46">J100</f>
        <v>0</v>
      </c>
      <c r="K99" s="329">
        <f t="shared" si="46"/>
        <v>0</v>
      </c>
      <c r="L99" s="329">
        <f t="shared" si="46"/>
        <v>0</v>
      </c>
      <c r="M99" s="329">
        <f t="shared" si="46"/>
        <v>0</v>
      </c>
      <c r="N99" s="329">
        <f t="shared" si="46"/>
        <v>0</v>
      </c>
      <c r="O99" s="329">
        <f t="shared" si="46"/>
        <v>0</v>
      </c>
      <c r="P99" s="329">
        <f t="shared" si="46"/>
        <v>0</v>
      </c>
      <c r="Q99" s="329">
        <f t="shared" si="46"/>
        <v>0</v>
      </c>
      <c r="R99" s="329">
        <f t="shared" si="46"/>
        <v>0</v>
      </c>
      <c r="S99" s="329">
        <f t="shared" si="46"/>
        <v>0</v>
      </c>
      <c r="T99" s="329">
        <f t="shared" si="46"/>
        <v>0</v>
      </c>
      <c r="U99" s="329">
        <f t="shared" si="46"/>
        <v>0</v>
      </c>
      <c r="V99" s="329">
        <f t="shared" si="46"/>
        <v>0</v>
      </c>
      <c r="W99" s="329">
        <f t="shared" si="46"/>
        <v>0</v>
      </c>
      <c r="X99" s="320">
        <f t="shared" si="46"/>
        <v>0</v>
      </c>
    </row>
    <row r="100" spans="2:24" ht="30.75" customHeight="1">
      <c r="B100" s="276" t="s">
        <v>192</v>
      </c>
      <c r="C100" s="321" t="s">
        <v>19</v>
      </c>
      <c r="D100" s="270" t="s">
        <v>12</v>
      </c>
      <c r="E100" s="322" t="s">
        <v>174</v>
      </c>
      <c r="F100" s="330"/>
      <c r="G100" s="330"/>
      <c r="H100" s="330"/>
      <c r="I100" s="331">
        <f>I101</f>
        <v>25000</v>
      </c>
      <c r="J100" s="331">
        <f t="shared" si="46"/>
        <v>0</v>
      </c>
      <c r="K100" s="331">
        <f t="shared" si="46"/>
        <v>0</v>
      </c>
      <c r="L100" s="331">
        <f t="shared" si="46"/>
        <v>0</v>
      </c>
      <c r="M100" s="331">
        <f t="shared" si="46"/>
        <v>0</v>
      </c>
      <c r="N100" s="331">
        <f t="shared" si="46"/>
        <v>0</v>
      </c>
      <c r="O100" s="331">
        <f t="shared" si="46"/>
        <v>0</v>
      </c>
      <c r="P100" s="331">
        <f t="shared" si="46"/>
        <v>0</v>
      </c>
      <c r="Q100" s="331">
        <f t="shared" si="46"/>
        <v>0</v>
      </c>
      <c r="R100" s="331">
        <f t="shared" si="46"/>
        <v>0</v>
      </c>
      <c r="S100" s="331">
        <f t="shared" si="46"/>
        <v>0</v>
      </c>
      <c r="T100" s="331">
        <f t="shared" si="46"/>
        <v>0</v>
      </c>
      <c r="U100" s="331">
        <f t="shared" si="46"/>
        <v>0</v>
      </c>
      <c r="V100" s="331">
        <f t="shared" si="46"/>
        <v>0</v>
      </c>
      <c r="W100" s="331">
        <f t="shared" si="46"/>
        <v>0</v>
      </c>
      <c r="X100" s="323">
        <f t="shared" si="46"/>
        <v>0</v>
      </c>
    </row>
    <row r="101" spans="2:24" ht="23.25" customHeight="1">
      <c r="B101" s="114" t="s">
        <v>88</v>
      </c>
      <c r="C101" s="324" t="s">
        <v>19</v>
      </c>
      <c r="D101" s="324" t="s">
        <v>12</v>
      </c>
      <c r="E101" s="325" t="s">
        <v>174</v>
      </c>
      <c r="F101" s="326" t="s">
        <v>9</v>
      </c>
      <c r="G101" s="330"/>
      <c r="H101" s="330"/>
      <c r="I101" s="331">
        <v>25000</v>
      </c>
      <c r="J101" s="331"/>
      <c r="K101" s="331"/>
      <c r="L101" s="331"/>
      <c r="M101" s="331"/>
      <c r="N101" s="331"/>
      <c r="O101" s="331"/>
      <c r="P101" s="331"/>
      <c r="Q101" s="331"/>
      <c r="R101" s="331"/>
      <c r="S101" s="331"/>
      <c r="T101" s="331"/>
      <c r="U101" s="331"/>
      <c r="V101" s="331">
        <v>0</v>
      </c>
      <c r="W101" s="331">
        <v>0</v>
      </c>
      <c r="X101" s="323">
        <v>0</v>
      </c>
    </row>
    <row r="102" spans="2:24" ht="12.75" customHeight="1">
      <c r="B102" s="115" t="s">
        <v>150</v>
      </c>
      <c r="C102" s="95" t="s">
        <v>19</v>
      </c>
      <c r="D102" s="95" t="s">
        <v>12</v>
      </c>
      <c r="E102" s="236" t="s">
        <v>153</v>
      </c>
      <c r="F102" s="153"/>
      <c r="G102" s="124"/>
      <c r="H102" s="124"/>
      <c r="I102" s="107">
        <f>I103</f>
        <v>1279387</v>
      </c>
      <c r="J102" s="107">
        <f t="shared" ref="J102:W102" si="47">J103</f>
        <v>174800</v>
      </c>
      <c r="K102" s="107">
        <f t="shared" si="47"/>
        <v>174800</v>
      </c>
      <c r="L102" s="107">
        <f t="shared" si="47"/>
        <v>174800</v>
      </c>
      <c r="M102" s="107">
        <f t="shared" si="47"/>
        <v>174800</v>
      </c>
      <c r="N102" s="107">
        <f t="shared" si="47"/>
        <v>174800</v>
      </c>
      <c r="O102" s="107">
        <f t="shared" si="47"/>
        <v>174800</v>
      </c>
      <c r="P102" s="107">
        <f t="shared" si="47"/>
        <v>174800</v>
      </c>
      <c r="Q102" s="107">
        <f t="shared" si="47"/>
        <v>174800</v>
      </c>
      <c r="R102" s="107">
        <f t="shared" si="47"/>
        <v>174800</v>
      </c>
      <c r="S102" s="107">
        <f t="shared" si="47"/>
        <v>174800</v>
      </c>
      <c r="T102" s="107">
        <f t="shared" si="47"/>
        <v>174800</v>
      </c>
      <c r="U102" s="107">
        <f t="shared" si="47"/>
        <v>174800</v>
      </c>
      <c r="V102" s="107">
        <f t="shared" si="47"/>
        <v>174800</v>
      </c>
      <c r="W102" s="107">
        <f t="shared" si="47"/>
        <v>174800</v>
      </c>
      <c r="X102" s="38"/>
    </row>
    <row r="103" spans="2:24" ht="36" customHeight="1">
      <c r="B103" s="220" t="s">
        <v>151</v>
      </c>
      <c r="C103" s="95" t="s">
        <v>19</v>
      </c>
      <c r="D103" s="95" t="s">
        <v>12</v>
      </c>
      <c r="E103" s="236" t="s">
        <v>152</v>
      </c>
      <c r="F103" s="37"/>
      <c r="G103" s="56"/>
      <c r="H103" s="56"/>
      <c r="I103" s="132">
        <f>I104</f>
        <v>1279387</v>
      </c>
      <c r="J103" s="132">
        <f t="shared" ref="J103:W103" si="48">J104</f>
        <v>174800</v>
      </c>
      <c r="K103" s="132">
        <f t="shared" si="48"/>
        <v>174800</v>
      </c>
      <c r="L103" s="132">
        <f t="shared" si="48"/>
        <v>174800</v>
      </c>
      <c r="M103" s="132">
        <f t="shared" si="48"/>
        <v>174800</v>
      </c>
      <c r="N103" s="132">
        <f t="shared" si="48"/>
        <v>174800</v>
      </c>
      <c r="O103" s="132">
        <f t="shared" si="48"/>
        <v>174800</v>
      </c>
      <c r="P103" s="132">
        <f t="shared" si="48"/>
        <v>174800</v>
      </c>
      <c r="Q103" s="132">
        <f t="shared" si="48"/>
        <v>174800</v>
      </c>
      <c r="R103" s="132">
        <f t="shared" si="48"/>
        <v>174800</v>
      </c>
      <c r="S103" s="132">
        <f t="shared" si="48"/>
        <v>174800</v>
      </c>
      <c r="T103" s="132">
        <f t="shared" si="48"/>
        <v>174800</v>
      </c>
      <c r="U103" s="132">
        <f t="shared" si="48"/>
        <v>174800</v>
      </c>
      <c r="V103" s="132">
        <f t="shared" si="48"/>
        <v>174800</v>
      </c>
      <c r="W103" s="132">
        <f t="shared" si="48"/>
        <v>174800</v>
      </c>
      <c r="X103" s="38"/>
    </row>
    <row r="104" spans="2:24" ht="21.75" customHeight="1">
      <c r="B104" s="199" t="s">
        <v>88</v>
      </c>
      <c r="C104" s="197" t="s">
        <v>19</v>
      </c>
      <c r="D104" s="198" t="s">
        <v>12</v>
      </c>
      <c r="E104" s="281" t="s">
        <v>152</v>
      </c>
      <c r="F104" s="219" t="s">
        <v>9</v>
      </c>
      <c r="G104" s="202"/>
      <c r="H104" s="202"/>
      <c r="I104" s="132">
        <v>1279387</v>
      </c>
      <c r="J104" s="132">
        <v>174800</v>
      </c>
      <c r="K104" s="132">
        <v>174800</v>
      </c>
      <c r="L104" s="132">
        <v>174800</v>
      </c>
      <c r="M104" s="132">
        <v>174800</v>
      </c>
      <c r="N104" s="132">
        <v>174800</v>
      </c>
      <c r="O104" s="132">
        <v>174800</v>
      </c>
      <c r="P104" s="132">
        <v>174800</v>
      </c>
      <c r="Q104" s="132">
        <v>174800</v>
      </c>
      <c r="R104" s="132">
        <v>174800</v>
      </c>
      <c r="S104" s="132">
        <v>174800</v>
      </c>
      <c r="T104" s="132">
        <v>174800</v>
      </c>
      <c r="U104" s="132">
        <v>174800</v>
      </c>
      <c r="V104" s="132">
        <v>174800</v>
      </c>
      <c r="W104" s="132">
        <v>174800</v>
      </c>
      <c r="X104" s="38"/>
    </row>
    <row r="105" spans="2:24" ht="32.25" customHeight="1">
      <c r="B105" s="316" t="s">
        <v>161</v>
      </c>
      <c r="C105" s="95" t="s">
        <v>19</v>
      </c>
      <c r="D105" s="86" t="s">
        <v>12</v>
      </c>
      <c r="E105" s="57" t="s">
        <v>75</v>
      </c>
      <c r="F105" s="37"/>
      <c r="G105" s="67"/>
      <c r="H105" s="287"/>
      <c r="I105" s="288">
        <f>I106</f>
        <v>500500</v>
      </c>
      <c r="J105" s="288">
        <f t="shared" ref="J105:W105" si="49">J106</f>
        <v>0</v>
      </c>
      <c r="K105" s="288">
        <f t="shared" si="49"/>
        <v>0</v>
      </c>
      <c r="L105" s="288">
        <f t="shared" si="49"/>
        <v>0</v>
      </c>
      <c r="M105" s="288">
        <f t="shared" si="49"/>
        <v>0</v>
      </c>
      <c r="N105" s="288">
        <f t="shared" si="49"/>
        <v>0</v>
      </c>
      <c r="O105" s="288">
        <f t="shared" si="49"/>
        <v>0</v>
      </c>
      <c r="P105" s="288">
        <f t="shared" si="49"/>
        <v>0</v>
      </c>
      <c r="Q105" s="288">
        <f t="shared" si="49"/>
        <v>0</v>
      </c>
      <c r="R105" s="288">
        <f t="shared" si="49"/>
        <v>0</v>
      </c>
      <c r="S105" s="288">
        <f t="shared" si="49"/>
        <v>0</v>
      </c>
      <c r="T105" s="288">
        <f t="shared" si="49"/>
        <v>0</v>
      </c>
      <c r="U105" s="288">
        <f t="shared" si="49"/>
        <v>0</v>
      </c>
      <c r="V105" s="288">
        <f t="shared" si="49"/>
        <v>5000</v>
      </c>
      <c r="W105" s="288">
        <f t="shared" si="49"/>
        <v>0</v>
      </c>
      <c r="X105" s="38"/>
    </row>
    <row r="106" spans="2:24" ht="21.75" customHeight="1">
      <c r="B106" s="149" t="s">
        <v>162</v>
      </c>
      <c r="C106" s="95" t="s">
        <v>19</v>
      </c>
      <c r="D106" s="95" t="s">
        <v>12</v>
      </c>
      <c r="E106" s="298" t="s">
        <v>166</v>
      </c>
      <c r="F106" s="37"/>
      <c r="G106" s="56"/>
      <c r="H106" s="225"/>
      <c r="I106" s="226">
        <f>I107+I109+I111</f>
        <v>500500</v>
      </c>
      <c r="J106" s="226">
        <f t="shared" ref="J106:X106" si="50">J107+J109+J111</f>
        <v>0</v>
      </c>
      <c r="K106" s="226">
        <f t="shared" si="50"/>
        <v>0</v>
      </c>
      <c r="L106" s="226">
        <f t="shared" si="50"/>
        <v>0</v>
      </c>
      <c r="M106" s="226">
        <f t="shared" si="50"/>
        <v>0</v>
      </c>
      <c r="N106" s="226">
        <f t="shared" si="50"/>
        <v>0</v>
      </c>
      <c r="O106" s="226">
        <f t="shared" si="50"/>
        <v>0</v>
      </c>
      <c r="P106" s="226">
        <f t="shared" si="50"/>
        <v>0</v>
      </c>
      <c r="Q106" s="226">
        <f t="shared" si="50"/>
        <v>0</v>
      </c>
      <c r="R106" s="226">
        <f t="shared" si="50"/>
        <v>0</v>
      </c>
      <c r="S106" s="226">
        <f t="shared" si="50"/>
        <v>0</v>
      </c>
      <c r="T106" s="226">
        <f t="shared" si="50"/>
        <v>0</v>
      </c>
      <c r="U106" s="226">
        <f t="shared" si="50"/>
        <v>0</v>
      </c>
      <c r="V106" s="226">
        <f t="shared" si="50"/>
        <v>5000</v>
      </c>
      <c r="W106" s="226">
        <f t="shared" si="50"/>
        <v>0</v>
      </c>
      <c r="X106" s="226">
        <f t="shared" si="50"/>
        <v>0</v>
      </c>
    </row>
    <row r="107" spans="2:24" ht="55.5" customHeight="1">
      <c r="B107" s="317" t="s">
        <v>163</v>
      </c>
      <c r="C107" s="294" t="s">
        <v>19</v>
      </c>
      <c r="D107" s="294" t="s">
        <v>12</v>
      </c>
      <c r="E107" s="299" t="s">
        <v>167</v>
      </c>
      <c r="F107" s="290"/>
      <c r="G107" s="291"/>
      <c r="H107" s="292"/>
      <c r="I107" s="293">
        <f>I108</f>
        <v>385000</v>
      </c>
      <c r="J107" s="293">
        <f t="shared" ref="J107:W109" si="51">J108</f>
        <v>0</v>
      </c>
      <c r="K107" s="293">
        <f t="shared" si="51"/>
        <v>0</v>
      </c>
      <c r="L107" s="293">
        <f t="shared" si="51"/>
        <v>0</v>
      </c>
      <c r="M107" s="293">
        <f t="shared" si="51"/>
        <v>0</v>
      </c>
      <c r="N107" s="293">
        <f t="shared" si="51"/>
        <v>0</v>
      </c>
      <c r="O107" s="293">
        <f t="shared" si="51"/>
        <v>0</v>
      </c>
      <c r="P107" s="293">
        <f t="shared" si="51"/>
        <v>0</v>
      </c>
      <c r="Q107" s="293">
        <f t="shared" si="51"/>
        <v>0</v>
      </c>
      <c r="R107" s="293">
        <f t="shared" si="51"/>
        <v>0</v>
      </c>
      <c r="S107" s="293">
        <f t="shared" si="51"/>
        <v>0</v>
      </c>
      <c r="T107" s="293">
        <f t="shared" si="51"/>
        <v>0</v>
      </c>
      <c r="U107" s="293">
        <f t="shared" si="51"/>
        <v>0</v>
      </c>
      <c r="V107" s="293">
        <f t="shared" si="51"/>
        <v>0</v>
      </c>
      <c r="W107" s="293">
        <f t="shared" si="51"/>
        <v>0</v>
      </c>
      <c r="X107" s="38"/>
    </row>
    <row r="108" spans="2:24" ht="21.75" customHeight="1">
      <c r="B108" s="254" t="s">
        <v>88</v>
      </c>
      <c r="C108" s="294" t="s">
        <v>19</v>
      </c>
      <c r="D108" s="294" t="s">
        <v>12</v>
      </c>
      <c r="E108" s="300" t="s">
        <v>167</v>
      </c>
      <c r="F108" s="295" t="s">
        <v>9</v>
      </c>
      <c r="G108" s="296"/>
      <c r="H108" s="297"/>
      <c r="I108" s="226">
        <v>385000</v>
      </c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>
        <v>0</v>
      </c>
      <c r="W108" s="226">
        <v>0</v>
      </c>
      <c r="X108" s="38"/>
    </row>
    <row r="109" spans="2:24" ht="57" customHeight="1">
      <c r="B109" s="317" t="s">
        <v>164</v>
      </c>
      <c r="C109" s="294" t="s">
        <v>19</v>
      </c>
      <c r="D109" s="294" t="s">
        <v>12</v>
      </c>
      <c r="E109" s="299" t="s">
        <v>167</v>
      </c>
      <c r="F109" s="290"/>
      <c r="G109" s="291"/>
      <c r="H109" s="292"/>
      <c r="I109" s="293">
        <f>I110</f>
        <v>115500</v>
      </c>
      <c r="J109" s="293">
        <f t="shared" si="51"/>
        <v>0</v>
      </c>
      <c r="K109" s="293">
        <f t="shared" si="51"/>
        <v>0</v>
      </c>
      <c r="L109" s="293">
        <f t="shared" si="51"/>
        <v>0</v>
      </c>
      <c r="M109" s="293">
        <f t="shared" si="51"/>
        <v>0</v>
      </c>
      <c r="N109" s="293">
        <f t="shared" si="51"/>
        <v>0</v>
      </c>
      <c r="O109" s="293">
        <f t="shared" si="51"/>
        <v>0</v>
      </c>
      <c r="P109" s="293">
        <f t="shared" si="51"/>
        <v>0</v>
      </c>
      <c r="Q109" s="293">
        <f t="shared" si="51"/>
        <v>0</v>
      </c>
      <c r="R109" s="293">
        <f t="shared" si="51"/>
        <v>0</v>
      </c>
      <c r="S109" s="293">
        <f t="shared" si="51"/>
        <v>0</v>
      </c>
      <c r="T109" s="293">
        <f t="shared" si="51"/>
        <v>0</v>
      </c>
      <c r="U109" s="293">
        <f t="shared" si="51"/>
        <v>0</v>
      </c>
      <c r="V109" s="293">
        <f t="shared" si="51"/>
        <v>0</v>
      </c>
      <c r="W109" s="293">
        <f t="shared" si="51"/>
        <v>0</v>
      </c>
      <c r="X109" s="38"/>
    </row>
    <row r="110" spans="2:24" ht="21.75" customHeight="1">
      <c r="B110" s="255" t="s">
        <v>88</v>
      </c>
      <c r="C110" s="294" t="s">
        <v>19</v>
      </c>
      <c r="D110" s="294" t="s">
        <v>12</v>
      </c>
      <c r="E110" s="301" t="s">
        <v>167</v>
      </c>
      <c r="F110" s="295" t="s">
        <v>9</v>
      </c>
      <c r="G110" s="296"/>
      <c r="H110" s="297"/>
      <c r="I110" s="226">
        <v>115500</v>
      </c>
      <c r="J110" s="226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>
        <v>0</v>
      </c>
      <c r="W110" s="226">
        <v>0</v>
      </c>
      <c r="X110" s="38"/>
    </row>
    <row r="111" spans="2:24" ht="29.25" customHeight="1">
      <c r="B111" s="318" t="s">
        <v>165</v>
      </c>
      <c r="C111" s="95" t="s">
        <v>19</v>
      </c>
      <c r="D111" s="95" t="s">
        <v>12</v>
      </c>
      <c r="E111" s="302" t="s">
        <v>168</v>
      </c>
      <c r="F111" s="37"/>
      <c r="G111" s="56"/>
      <c r="H111" s="225"/>
      <c r="I111" s="226">
        <f t="shared" ref="I111:W111" si="52">I112</f>
        <v>0</v>
      </c>
      <c r="J111" s="226">
        <f t="shared" si="52"/>
        <v>0</v>
      </c>
      <c r="K111" s="226">
        <f t="shared" si="52"/>
        <v>0</v>
      </c>
      <c r="L111" s="226">
        <f t="shared" si="52"/>
        <v>0</v>
      </c>
      <c r="M111" s="226">
        <f t="shared" si="52"/>
        <v>0</v>
      </c>
      <c r="N111" s="226">
        <f t="shared" si="52"/>
        <v>0</v>
      </c>
      <c r="O111" s="226">
        <f t="shared" si="52"/>
        <v>0</v>
      </c>
      <c r="P111" s="226">
        <f t="shared" si="52"/>
        <v>0</v>
      </c>
      <c r="Q111" s="226">
        <f t="shared" si="52"/>
        <v>0</v>
      </c>
      <c r="R111" s="226">
        <f t="shared" si="52"/>
        <v>0</v>
      </c>
      <c r="S111" s="226">
        <f t="shared" si="52"/>
        <v>0</v>
      </c>
      <c r="T111" s="226">
        <f t="shared" si="52"/>
        <v>0</v>
      </c>
      <c r="U111" s="226">
        <f t="shared" si="52"/>
        <v>0</v>
      </c>
      <c r="V111" s="226">
        <f t="shared" si="52"/>
        <v>5000</v>
      </c>
      <c r="W111" s="226">
        <f t="shared" si="52"/>
        <v>0</v>
      </c>
      <c r="X111" s="38"/>
    </row>
    <row r="112" spans="2:24" ht="21.75" customHeight="1">
      <c r="B112" s="150" t="s">
        <v>88</v>
      </c>
      <c r="C112" s="204" t="s">
        <v>19</v>
      </c>
      <c r="D112" s="204" t="s">
        <v>12</v>
      </c>
      <c r="E112" s="302" t="s">
        <v>168</v>
      </c>
      <c r="F112" s="126" t="s">
        <v>9</v>
      </c>
      <c r="G112" s="146"/>
      <c r="H112" s="228"/>
      <c r="I112" s="229">
        <v>0</v>
      </c>
      <c r="J112" s="268"/>
      <c r="K112" s="268"/>
      <c r="L112" s="268"/>
      <c r="M112" s="268"/>
      <c r="N112" s="268"/>
      <c r="O112" s="268"/>
      <c r="P112" s="268"/>
      <c r="Q112" s="268"/>
      <c r="R112" s="268"/>
      <c r="S112" s="268"/>
      <c r="T112" s="268"/>
      <c r="U112" s="268"/>
      <c r="V112" s="230">
        <v>5000</v>
      </c>
      <c r="W112" s="230">
        <v>0</v>
      </c>
      <c r="X112" s="38"/>
    </row>
    <row r="113" spans="2:24" ht="12.75" customHeight="1">
      <c r="B113" s="282" t="s">
        <v>21</v>
      </c>
      <c r="C113" s="223" t="s">
        <v>19</v>
      </c>
      <c r="D113" s="223" t="s">
        <v>12</v>
      </c>
      <c r="E113" s="55" t="s">
        <v>61</v>
      </c>
      <c r="F113" s="40"/>
      <c r="G113" s="127"/>
      <c r="H113" s="127"/>
      <c r="I113" s="122">
        <f>I114</f>
        <v>2948000</v>
      </c>
      <c r="J113" s="308">
        <f t="shared" ref="J113:W113" si="53">J114</f>
        <v>0</v>
      </c>
      <c r="K113" s="286">
        <f t="shared" si="53"/>
        <v>0</v>
      </c>
      <c r="L113" s="286">
        <f t="shared" si="53"/>
        <v>0</v>
      </c>
      <c r="M113" s="286">
        <f t="shared" si="53"/>
        <v>0</v>
      </c>
      <c r="N113" s="286">
        <f t="shared" si="53"/>
        <v>0</v>
      </c>
      <c r="O113" s="286">
        <f t="shared" si="53"/>
        <v>0</v>
      </c>
      <c r="P113" s="286">
        <f t="shared" si="53"/>
        <v>0</v>
      </c>
      <c r="Q113" s="286">
        <f t="shared" si="53"/>
        <v>0</v>
      </c>
      <c r="R113" s="286">
        <f t="shared" si="53"/>
        <v>0</v>
      </c>
      <c r="S113" s="286">
        <f t="shared" si="53"/>
        <v>0</v>
      </c>
      <c r="T113" s="286">
        <f t="shared" si="53"/>
        <v>0</v>
      </c>
      <c r="U113" s="286">
        <f t="shared" si="53"/>
        <v>0</v>
      </c>
      <c r="V113" s="286">
        <f t="shared" si="53"/>
        <v>2933400</v>
      </c>
      <c r="W113" s="286">
        <f t="shared" si="53"/>
        <v>3021400</v>
      </c>
      <c r="X113" s="38"/>
    </row>
    <row r="114" spans="2:24" ht="14.25" customHeight="1">
      <c r="B114" s="171" t="s">
        <v>22</v>
      </c>
      <c r="C114" s="95" t="s">
        <v>19</v>
      </c>
      <c r="D114" s="95" t="s">
        <v>12</v>
      </c>
      <c r="E114" s="55" t="s">
        <v>61</v>
      </c>
      <c r="F114" s="37"/>
      <c r="G114" s="67"/>
      <c r="H114" s="67"/>
      <c r="I114" s="107">
        <f>I115+I116</f>
        <v>2948000</v>
      </c>
      <c r="J114" s="107">
        <f t="shared" ref="J114:W114" si="54">J115+J116</f>
        <v>0</v>
      </c>
      <c r="K114" s="107">
        <f t="shared" si="54"/>
        <v>0</v>
      </c>
      <c r="L114" s="107">
        <f t="shared" si="54"/>
        <v>0</v>
      </c>
      <c r="M114" s="107">
        <f t="shared" si="54"/>
        <v>0</v>
      </c>
      <c r="N114" s="107">
        <f t="shared" si="54"/>
        <v>0</v>
      </c>
      <c r="O114" s="107">
        <f t="shared" si="54"/>
        <v>0</v>
      </c>
      <c r="P114" s="107">
        <f t="shared" si="54"/>
        <v>0</v>
      </c>
      <c r="Q114" s="107">
        <f t="shared" si="54"/>
        <v>0</v>
      </c>
      <c r="R114" s="107">
        <f t="shared" si="54"/>
        <v>0</v>
      </c>
      <c r="S114" s="107">
        <f t="shared" si="54"/>
        <v>0</v>
      </c>
      <c r="T114" s="107">
        <f t="shared" si="54"/>
        <v>0</v>
      </c>
      <c r="U114" s="107">
        <f t="shared" si="54"/>
        <v>0</v>
      </c>
      <c r="V114" s="107">
        <f t="shared" si="54"/>
        <v>2933400</v>
      </c>
      <c r="W114" s="107">
        <f t="shared" si="54"/>
        <v>3021400</v>
      </c>
      <c r="X114" s="38"/>
    </row>
    <row r="115" spans="2:24" ht="21" customHeight="1">
      <c r="B115" s="114" t="s">
        <v>88</v>
      </c>
      <c r="C115" s="223" t="s">
        <v>19</v>
      </c>
      <c r="D115" s="223" t="s">
        <v>12</v>
      </c>
      <c r="E115" s="51" t="s">
        <v>61</v>
      </c>
      <c r="F115" s="40" t="s">
        <v>9</v>
      </c>
      <c r="G115" s="127"/>
      <c r="H115" s="127"/>
      <c r="I115" s="122">
        <v>2947000</v>
      </c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5">
        <v>2933400</v>
      </c>
      <c r="W115" s="105">
        <v>3021400</v>
      </c>
      <c r="X115" s="38"/>
    </row>
    <row r="116" spans="2:24" ht="21" customHeight="1">
      <c r="B116" s="114" t="s">
        <v>187</v>
      </c>
      <c r="C116" s="223" t="s">
        <v>19</v>
      </c>
      <c r="D116" s="223" t="s">
        <v>12</v>
      </c>
      <c r="E116" s="51" t="s">
        <v>61</v>
      </c>
      <c r="F116" s="40" t="s">
        <v>186</v>
      </c>
      <c r="G116" s="127"/>
      <c r="H116" s="127"/>
      <c r="I116" s="122">
        <v>1000</v>
      </c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5">
        <v>0</v>
      </c>
      <c r="W116" s="105">
        <v>0</v>
      </c>
      <c r="X116" s="38"/>
    </row>
    <row r="117" spans="2:24" ht="13.5" customHeight="1">
      <c r="B117" s="172" t="s">
        <v>23</v>
      </c>
      <c r="C117" s="283" t="s">
        <v>19</v>
      </c>
      <c r="D117" s="284" t="s">
        <v>12</v>
      </c>
      <c r="E117" s="309" t="s">
        <v>60</v>
      </c>
      <c r="F117" s="48"/>
      <c r="G117" s="285"/>
      <c r="H117" s="285"/>
      <c r="I117" s="286">
        <f>I118+I120+I122</f>
        <v>354700</v>
      </c>
      <c r="J117" s="23">
        <f t="shared" ref="J117:W117" si="55">J118+J120+J122</f>
        <v>0</v>
      </c>
      <c r="K117" s="23">
        <f t="shared" si="55"/>
        <v>0</v>
      </c>
      <c r="L117" s="23">
        <f t="shared" si="55"/>
        <v>0</v>
      </c>
      <c r="M117" s="23">
        <f t="shared" si="55"/>
        <v>0</v>
      </c>
      <c r="N117" s="23">
        <f t="shared" si="55"/>
        <v>0</v>
      </c>
      <c r="O117" s="23">
        <f t="shared" si="55"/>
        <v>0</v>
      </c>
      <c r="P117" s="23">
        <f t="shared" si="55"/>
        <v>0</v>
      </c>
      <c r="Q117" s="23">
        <f t="shared" si="55"/>
        <v>0</v>
      </c>
      <c r="R117" s="23">
        <f t="shared" si="55"/>
        <v>0</v>
      </c>
      <c r="S117" s="23">
        <f t="shared" si="55"/>
        <v>0</v>
      </c>
      <c r="T117" s="23">
        <f t="shared" si="55"/>
        <v>0</v>
      </c>
      <c r="U117" s="23">
        <f t="shared" si="55"/>
        <v>0</v>
      </c>
      <c r="V117" s="286">
        <f t="shared" si="55"/>
        <v>50000</v>
      </c>
      <c r="W117" s="286">
        <f t="shared" si="55"/>
        <v>50000</v>
      </c>
      <c r="X117" s="38"/>
    </row>
    <row r="118" spans="2:24" ht="21" customHeight="1">
      <c r="B118" s="171" t="s">
        <v>24</v>
      </c>
      <c r="C118" s="81" t="s">
        <v>19</v>
      </c>
      <c r="D118" s="82" t="s">
        <v>12</v>
      </c>
      <c r="E118" s="15" t="s">
        <v>59</v>
      </c>
      <c r="F118" s="9"/>
      <c r="G118" s="10"/>
      <c r="H118" s="10"/>
      <c r="I118" s="71">
        <f>I119</f>
        <v>49958</v>
      </c>
      <c r="J118" s="71">
        <f t="shared" ref="J118:W118" si="56">J119</f>
        <v>0</v>
      </c>
      <c r="K118" s="71">
        <f t="shared" si="56"/>
        <v>0</v>
      </c>
      <c r="L118" s="71">
        <f t="shared" si="56"/>
        <v>0</v>
      </c>
      <c r="M118" s="71">
        <f t="shared" si="56"/>
        <v>0</v>
      </c>
      <c r="N118" s="71">
        <f t="shared" si="56"/>
        <v>0</v>
      </c>
      <c r="O118" s="71">
        <f t="shared" si="56"/>
        <v>0</v>
      </c>
      <c r="P118" s="71">
        <f t="shared" si="56"/>
        <v>0</v>
      </c>
      <c r="Q118" s="71">
        <f t="shared" si="56"/>
        <v>0</v>
      </c>
      <c r="R118" s="71">
        <f t="shared" si="56"/>
        <v>0</v>
      </c>
      <c r="S118" s="71">
        <f t="shared" si="56"/>
        <v>0</v>
      </c>
      <c r="T118" s="71">
        <f t="shared" si="56"/>
        <v>0</v>
      </c>
      <c r="U118" s="71">
        <f t="shared" si="56"/>
        <v>0</v>
      </c>
      <c r="V118" s="71">
        <f t="shared" si="56"/>
        <v>50000</v>
      </c>
      <c r="W118" s="71">
        <f t="shared" si="56"/>
        <v>50000</v>
      </c>
      <c r="X118" s="38"/>
    </row>
    <row r="119" spans="2:24" ht="21" customHeight="1">
      <c r="B119" s="114" t="s">
        <v>88</v>
      </c>
      <c r="C119" s="81" t="s">
        <v>19</v>
      </c>
      <c r="D119" s="82" t="s">
        <v>12</v>
      </c>
      <c r="E119" s="15" t="s">
        <v>59</v>
      </c>
      <c r="F119" s="9" t="s">
        <v>9</v>
      </c>
      <c r="G119" s="10"/>
      <c r="H119" s="10"/>
      <c r="I119" s="71">
        <v>49958</v>
      </c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71">
        <v>50000</v>
      </c>
      <c r="W119" s="71">
        <v>50000</v>
      </c>
      <c r="X119" s="38"/>
    </row>
    <row r="120" spans="2:24" ht="43.5" customHeight="1">
      <c r="B120" s="303" t="s">
        <v>158</v>
      </c>
      <c r="C120" s="294" t="s">
        <v>19</v>
      </c>
      <c r="D120" s="294" t="s">
        <v>12</v>
      </c>
      <c r="E120" s="304" t="s">
        <v>160</v>
      </c>
      <c r="F120" s="295"/>
      <c r="G120" s="296"/>
      <c r="H120" s="297"/>
      <c r="I120" s="226">
        <f>I121</f>
        <v>302700</v>
      </c>
      <c r="J120" s="226">
        <f t="shared" ref="J120:W120" si="57">J121</f>
        <v>0</v>
      </c>
      <c r="K120" s="226">
        <f t="shared" si="57"/>
        <v>0</v>
      </c>
      <c r="L120" s="226">
        <f t="shared" si="57"/>
        <v>0</v>
      </c>
      <c r="M120" s="226">
        <f t="shared" si="57"/>
        <v>0</v>
      </c>
      <c r="N120" s="226">
        <f t="shared" si="57"/>
        <v>0</v>
      </c>
      <c r="O120" s="226">
        <f t="shared" si="57"/>
        <v>0</v>
      </c>
      <c r="P120" s="226">
        <f t="shared" si="57"/>
        <v>0</v>
      </c>
      <c r="Q120" s="226">
        <f t="shared" si="57"/>
        <v>0</v>
      </c>
      <c r="R120" s="226">
        <f t="shared" si="57"/>
        <v>0</v>
      </c>
      <c r="S120" s="226">
        <f t="shared" si="57"/>
        <v>0</v>
      </c>
      <c r="T120" s="226">
        <f t="shared" si="57"/>
        <v>0</v>
      </c>
      <c r="U120" s="226">
        <f t="shared" si="57"/>
        <v>0</v>
      </c>
      <c r="V120" s="226">
        <f t="shared" si="57"/>
        <v>0</v>
      </c>
      <c r="W120" s="226">
        <f t="shared" si="57"/>
        <v>0</v>
      </c>
      <c r="X120" s="38"/>
    </row>
    <row r="121" spans="2:24" ht="21" customHeight="1">
      <c r="B121" s="255" t="s">
        <v>88</v>
      </c>
      <c r="C121" s="294" t="s">
        <v>19</v>
      </c>
      <c r="D121" s="294" t="s">
        <v>12</v>
      </c>
      <c r="E121" s="304" t="s">
        <v>160</v>
      </c>
      <c r="F121" s="295" t="s">
        <v>9</v>
      </c>
      <c r="G121" s="296"/>
      <c r="H121" s="297"/>
      <c r="I121" s="226">
        <v>302700</v>
      </c>
      <c r="J121" s="230"/>
      <c r="K121" s="230"/>
      <c r="L121" s="230"/>
      <c r="M121" s="230"/>
      <c r="N121" s="230"/>
      <c r="O121" s="230"/>
      <c r="P121" s="230"/>
      <c r="Q121" s="230"/>
      <c r="R121" s="230"/>
      <c r="S121" s="230"/>
      <c r="T121" s="230"/>
      <c r="U121" s="230"/>
      <c r="V121" s="226">
        <v>0</v>
      </c>
      <c r="W121" s="226">
        <v>0</v>
      </c>
      <c r="X121" s="38"/>
    </row>
    <row r="122" spans="2:24" ht="54" customHeight="1">
      <c r="B122" s="303" t="s">
        <v>159</v>
      </c>
      <c r="C122" s="294" t="s">
        <v>19</v>
      </c>
      <c r="D122" s="294" t="s">
        <v>12</v>
      </c>
      <c r="E122" s="304" t="s">
        <v>160</v>
      </c>
      <c r="F122" s="295"/>
      <c r="G122" s="296"/>
      <c r="H122" s="297"/>
      <c r="I122" s="226">
        <f>I123</f>
        <v>2042</v>
      </c>
      <c r="J122" s="226">
        <f t="shared" ref="J122:W122" si="58">J123</f>
        <v>0</v>
      </c>
      <c r="K122" s="226">
        <f t="shared" si="58"/>
        <v>0</v>
      </c>
      <c r="L122" s="226">
        <f t="shared" si="58"/>
        <v>0</v>
      </c>
      <c r="M122" s="226">
        <f t="shared" si="58"/>
        <v>0</v>
      </c>
      <c r="N122" s="226">
        <f t="shared" si="58"/>
        <v>0</v>
      </c>
      <c r="O122" s="226">
        <f t="shared" si="58"/>
        <v>0</v>
      </c>
      <c r="P122" s="226">
        <f t="shared" si="58"/>
        <v>0</v>
      </c>
      <c r="Q122" s="226">
        <f t="shared" si="58"/>
        <v>0</v>
      </c>
      <c r="R122" s="226">
        <f t="shared" si="58"/>
        <v>0</v>
      </c>
      <c r="S122" s="226">
        <f t="shared" si="58"/>
        <v>0</v>
      </c>
      <c r="T122" s="226">
        <f t="shared" si="58"/>
        <v>0</v>
      </c>
      <c r="U122" s="226">
        <f t="shared" si="58"/>
        <v>0</v>
      </c>
      <c r="V122" s="226">
        <f t="shared" si="58"/>
        <v>0</v>
      </c>
      <c r="W122" s="226">
        <f t="shared" si="58"/>
        <v>0</v>
      </c>
      <c r="X122" s="38"/>
    </row>
    <row r="123" spans="2:24" ht="21" customHeight="1">
      <c r="B123" s="254" t="s">
        <v>88</v>
      </c>
      <c r="C123" s="294" t="s">
        <v>19</v>
      </c>
      <c r="D123" s="294" t="s">
        <v>12</v>
      </c>
      <c r="E123" s="304" t="s">
        <v>160</v>
      </c>
      <c r="F123" s="295" t="s">
        <v>9</v>
      </c>
      <c r="G123" s="296"/>
      <c r="H123" s="297"/>
      <c r="I123" s="226">
        <v>2042</v>
      </c>
      <c r="J123" s="230"/>
      <c r="K123" s="230"/>
      <c r="L123" s="230"/>
      <c r="M123" s="230"/>
      <c r="N123" s="230"/>
      <c r="O123" s="230"/>
      <c r="P123" s="230"/>
      <c r="Q123" s="230"/>
      <c r="R123" s="230"/>
      <c r="S123" s="230"/>
      <c r="T123" s="230"/>
      <c r="U123" s="230"/>
      <c r="V123" s="226">
        <v>0</v>
      </c>
      <c r="W123" s="226">
        <v>0</v>
      </c>
      <c r="X123" s="38"/>
    </row>
    <row r="124" spans="2:24" ht="21" customHeight="1">
      <c r="B124" s="172" t="s">
        <v>25</v>
      </c>
      <c r="C124" s="83" t="s">
        <v>19</v>
      </c>
      <c r="D124" s="84" t="s">
        <v>12</v>
      </c>
      <c r="E124" s="16" t="s">
        <v>58</v>
      </c>
      <c r="F124" s="11"/>
      <c r="G124" s="12"/>
      <c r="H124" s="12"/>
      <c r="I124" s="23">
        <f>I125+I127</f>
        <v>669705</v>
      </c>
      <c r="J124" s="23">
        <f t="shared" ref="J124:W124" si="59">J125+J127</f>
        <v>0</v>
      </c>
      <c r="K124" s="23">
        <f t="shared" si="59"/>
        <v>0</v>
      </c>
      <c r="L124" s="23">
        <f t="shared" si="59"/>
        <v>0</v>
      </c>
      <c r="M124" s="23">
        <f t="shared" si="59"/>
        <v>0</v>
      </c>
      <c r="N124" s="23">
        <f t="shared" si="59"/>
        <v>0</v>
      </c>
      <c r="O124" s="23">
        <f t="shared" si="59"/>
        <v>0</v>
      </c>
      <c r="P124" s="23">
        <f t="shared" si="59"/>
        <v>0</v>
      </c>
      <c r="Q124" s="23">
        <f t="shared" si="59"/>
        <v>0</v>
      </c>
      <c r="R124" s="23">
        <f t="shared" si="59"/>
        <v>0</v>
      </c>
      <c r="S124" s="23">
        <f t="shared" si="59"/>
        <v>0</v>
      </c>
      <c r="T124" s="23">
        <f t="shared" si="59"/>
        <v>0</v>
      </c>
      <c r="U124" s="23">
        <f t="shared" si="59"/>
        <v>0</v>
      </c>
      <c r="V124" s="23">
        <f t="shared" si="59"/>
        <v>180000</v>
      </c>
      <c r="W124" s="23">
        <f t="shared" si="59"/>
        <v>87700</v>
      </c>
      <c r="X124" s="38"/>
    </row>
    <row r="125" spans="2:24" ht="21" customHeight="1">
      <c r="B125" s="171" t="s">
        <v>26</v>
      </c>
      <c r="C125" s="81" t="s">
        <v>19</v>
      </c>
      <c r="D125" s="82" t="s">
        <v>12</v>
      </c>
      <c r="E125" s="15" t="s">
        <v>57</v>
      </c>
      <c r="F125" s="9"/>
      <c r="G125" s="10"/>
      <c r="H125" s="10"/>
      <c r="I125" s="71">
        <f>I126</f>
        <v>330722</v>
      </c>
      <c r="J125" s="71">
        <f t="shared" ref="J125:W125" si="60">J126</f>
        <v>0</v>
      </c>
      <c r="K125" s="71">
        <f t="shared" si="60"/>
        <v>0</v>
      </c>
      <c r="L125" s="71">
        <f t="shared" si="60"/>
        <v>0</v>
      </c>
      <c r="M125" s="71">
        <f t="shared" si="60"/>
        <v>0</v>
      </c>
      <c r="N125" s="71">
        <f t="shared" si="60"/>
        <v>0</v>
      </c>
      <c r="O125" s="71">
        <f t="shared" si="60"/>
        <v>0</v>
      </c>
      <c r="P125" s="71">
        <f t="shared" si="60"/>
        <v>0</v>
      </c>
      <c r="Q125" s="71">
        <f t="shared" si="60"/>
        <v>0</v>
      </c>
      <c r="R125" s="71">
        <f t="shared" si="60"/>
        <v>0</v>
      </c>
      <c r="S125" s="71">
        <f t="shared" si="60"/>
        <v>0</v>
      </c>
      <c r="T125" s="71">
        <f t="shared" si="60"/>
        <v>0</v>
      </c>
      <c r="U125" s="71">
        <f t="shared" si="60"/>
        <v>0</v>
      </c>
      <c r="V125" s="71">
        <f t="shared" si="60"/>
        <v>180000</v>
      </c>
      <c r="W125" s="71">
        <f t="shared" si="60"/>
        <v>87700</v>
      </c>
      <c r="X125" s="38"/>
    </row>
    <row r="126" spans="2:24" ht="21" customHeight="1">
      <c r="B126" s="114" t="s">
        <v>88</v>
      </c>
      <c r="C126" s="81" t="s">
        <v>19</v>
      </c>
      <c r="D126" s="90" t="s">
        <v>12</v>
      </c>
      <c r="E126" s="160" t="s">
        <v>57</v>
      </c>
      <c r="F126" s="14" t="s">
        <v>9</v>
      </c>
      <c r="G126" s="66"/>
      <c r="H126" s="66"/>
      <c r="I126" s="87">
        <v>330722</v>
      </c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12">
        <v>180000</v>
      </c>
      <c r="W126" s="112">
        <v>87700</v>
      </c>
      <c r="X126" s="38"/>
    </row>
    <row r="127" spans="2:24" ht="21" customHeight="1">
      <c r="B127" s="114" t="s">
        <v>189</v>
      </c>
      <c r="C127" s="81" t="s">
        <v>19</v>
      </c>
      <c r="D127" s="82" t="s">
        <v>12</v>
      </c>
      <c r="E127" s="15" t="s">
        <v>190</v>
      </c>
      <c r="F127" s="9"/>
      <c r="G127" s="10"/>
      <c r="H127" s="10"/>
      <c r="I127" s="71">
        <f>I128</f>
        <v>338983</v>
      </c>
      <c r="J127" s="71">
        <f t="shared" ref="J127:W127" si="61">J128</f>
        <v>0</v>
      </c>
      <c r="K127" s="71">
        <f t="shared" si="61"/>
        <v>0</v>
      </c>
      <c r="L127" s="71">
        <f t="shared" si="61"/>
        <v>0</v>
      </c>
      <c r="M127" s="71">
        <f t="shared" si="61"/>
        <v>0</v>
      </c>
      <c r="N127" s="71">
        <f t="shared" si="61"/>
        <v>0</v>
      </c>
      <c r="O127" s="71">
        <f t="shared" si="61"/>
        <v>0</v>
      </c>
      <c r="P127" s="71">
        <f t="shared" si="61"/>
        <v>0</v>
      </c>
      <c r="Q127" s="71">
        <f t="shared" si="61"/>
        <v>0</v>
      </c>
      <c r="R127" s="71">
        <f t="shared" si="61"/>
        <v>0</v>
      </c>
      <c r="S127" s="71">
        <f t="shared" si="61"/>
        <v>0</v>
      </c>
      <c r="T127" s="71">
        <f t="shared" si="61"/>
        <v>0</v>
      </c>
      <c r="U127" s="71">
        <f t="shared" si="61"/>
        <v>0</v>
      </c>
      <c r="V127" s="71">
        <f t="shared" si="61"/>
        <v>0</v>
      </c>
      <c r="W127" s="71">
        <f t="shared" si="61"/>
        <v>0</v>
      </c>
      <c r="X127" s="38"/>
    </row>
    <row r="128" spans="2:24" ht="21" customHeight="1">
      <c r="B128" s="114" t="s">
        <v>88</v>
      </c>
      <c r="C128" s="81" t="s">
        <v>19</v>
      </c>
      <c r="D128" s="82" t="s">
        <v>12</v>
      </c>
      <c r="E128" s="15" t="s">
        <v>190</v>
      </c>
      <c r="F128" s="9" t="s">
        <v>9</v>
      </c>
      <c r="G128" s="10"/>
      <c r="H128" s="10"/>
      <c r="I128" s="71">
        <v>338983</v>
      </c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5">
        <v>0</v>
      </c>
      <c r="W128" s="105">
        <v>0</v>
      </c>
      <c r="X128" s="38"/>
    </row>
    <row r="129" spans="2:24">
      <c r="B129" s="173" t="s">
        <v>27</v>
      </c>
      <c r="C129" s="79" t="s">
        <v>28</v>
      </c>
      <c r="D129" s="353"/>
      <c r="E129" s="49"/>
      <c r="F129" s="49"/>
      <c r="G129" s="354"/>
      <c r="H129" s="354"/>
      <c r="I129" s="121">
        <f>I130</f>
        <v>5000</v>
      </c>
      <c r="J129" s="121">
        <f t="shared" ref="J129:W139" si="62">J130</f>
        <v>0</v>
      </c>
      <c r="K129" s="121">
        <f t="shared" si="62"/>
        <v>0</v>
      </c>
      <c r="L129" s="121">
        <f t="shared" si="62"/>
        <v>0</v>
      </c>
      <c r="M129" s="121">
        <f t="shared" si="62"/>
        <v>0</v>
      </c>
      <c r="N129" s="121">
        <f t="shared" si="62"/>
        <v>0</v>
      </c>
      <c r="O129" s="121">
        <f t="shared" si="62"/>
        <v>0</v>
      </c>
      <c r="P129" s="121">
        <f t="shared" si="62"/>
        <v>0</v>
      </c>
      <c r="Q129" s="121">
        <f t="shared" si="62"/>
        <v>0</v>
      </c>
      <c r="R129" s="121">
        <f t="shared" si="62"/>
        <v>0</v>
      </c>
      <c r="S129" s="121">
        <f t="shared" si="62"/>
        <v>0</v>
      </c>
      <c r="T129" s="121">
        <f t="shared" si="62"/>
        <v>0</v>
      </c>
      <c r="U129" s="121">
        <f t="shared" si="62"/>
        <v>0</v>
      </c>
      <c r="V129" s="121">
        <f t="shared" si="62"/>
        <v>5000</v>
      </c>
      <c r="W129" s="121">
        <f t="shared" si="62"/>
        <v>0</v>
      </c>
      <c r="X129" s="38"/>
    </row>
    <row r="130" spans="2:24" ht="12" customHeight="1">
      <c r="B130" s="174" t="s">
        <v>29</v>
      </c>
      <c r="C130" s="81" t="s">
        <v>28</v>
      </c>
      <c r="D130" s="82" t="s">
        <v>28</v>
      </c>
      <c r="E130" s="24"/>
      <c r="F130" s="9"/>
      <c r="G130" s="10"/>
      <c r="H130" s="10"/>
      <c r="I130" s="71">
        <f>I131</f>
        <v>5000</v>
      </c>
      <c r="J130" s="71">
        <f t="shared" si="62"/>
        <v>0</v>
      </c>
      <c r="K130" s="71">
        <f t="shared" si="62"/>
        <v>0</v>
      </c>
      <c r="L130" s="71">
        <f t="shared" si="62"/>
        <v>0</v>
      </c>
      <c r="M130" s="71">
        <f t="shared" si="62"/>
        <v>0</v>
      </c>
      <c r="N130" s="71">
        <f t="shared" si="62"/>
        <v>0</v>
      </c>
      <c r="O130" s="71">
        <f t="shared" si="62"/>
        <v>0</v>
      </c>
      <c r="P130" s="71">
        <f t="shared" si="62"/>
        <v>0</v>
      </c>
      <c r="Q130" s="71">
        <f t="shared" si="62"/>
        <v>0</v>
      </c>
      <c r="R130" s="71">
        <f t="shared" si="62"/>
        <v>0</v>
      </c>
      <c r="S130" s="71">
        <f t="shared" si="62"/>
        <v>0</v>
      </c>
      <c r="T130" s="71">
        <f t="shared" si="62"/>
        <v>0</v>
      </c>
      <c r="U130" s="71">
        <f t="shared" si="62"/>
        <v>0</v>
      </c>
      <c r="V130" s="71">
        <f t="shared" si="62"/>
        <v>5000</v>
      </c>
      <c r="W130" s="71">
        <f t="shared" si="62"/>
        <v>0</v>
      </c>
      <c r="X130" s="38"/>
    </row>
    <row r="131" spans="2:24" ht="20.25" customHeight="1">
      <c r="B131" s="163" t="s">
        <v>128</v>
      </c>
      <c r="C131" s="81" t="s">
        <v>28</v>
      </c>
      <c r="D131" s="82" t="s">
        <v>28</v>
      </c>
      <c r="E131" s="9" t="s">
        <v>50</v>
      </c>
      <c r="F131" s="9"/>
      <c r="G131" s="10"/>
      <c r="H131" s="10"/>
      <c r="I131" s="71">
        <f>I132+I135+I138</f>
        <v>5000</v>
      </c>
      <c r="J131" s="71">
        <f t="shared" ref="J131:W131" si="63">J132+J135+J138</f>
        <v>0</v>
      </c>
      <c r="K131" s="71">
        <f t="shared" si="63"/>
        <v>0</v>
      </c>
      <c r="L131" s="71">
        <f t="shared" si="63"/>
        <v>0</v>
      </c>
      <c r="M131" s="71">
        <f t="shared" si="63"/>
        <v>0</v>
      </c>
      <c r="N131" s="71">
        <f t="shared" si="63"/>
        <v>0</v>
      </c>
      <c r="O131" s="71">
        <f t="shared" si="63"/>
        <v>0</v>
      </c>
      <c r="P131" s="71">
        <f t="shared" si="63"/>
        <v>0</v>
      </c>
      <c r="Q131" s="71">
        <f t="shared" si="63"/>
        <v>0</v>
      </c>
      <c r="R131" s="71">
        <f t="shared" si="63"/>
        <v>0</v>
      </c>
      <c r="S131" s="71">
        <f t="shared" si="63"/>
        <v>0</v>
      </c>
      <c r="T131" s="71">
        <f t="shared" si="63"/>
        <v>0</v>
      </c>
      <c r="U131" s="71">
        <f t="shared" si="63"/>
        <v>0</v>
      </c>
      <c r="V131" s="71">
        <f t="shared" si="63"/>
        <v>5000</v>
      </c>
      <c r="W131" s="71">
        <f t="shared" si="63"/>
        <v>0</v>
      </c>
      <c r="X131" s="38"/>
    </row>
    <row r="132" spans="2:24" ht="21" customHeight="1">
      <c r="B132" s="215" t="s">
        <v>132</v>
      </c>
      <c r="C132" s="81" t="s">
        <v>28</v>
      </c>
      <c r="D132" s="82" t="s">
        <v>28</v>
      </c>
      <c r="E132" s="24" t="s">
        <v>137</v>
      </c>
      <c r="F132" s="9"/>
      <c r="G132" s="10"/>
      <c r="H132" s="10"/>
      <c r="I132" s="71">
        <f>I133</f>
        <v>500</v>
      </c>
      <c r="J132" s="71">
        <f t="shared" si="62"/>
        <v>0</v>
      </c>
      <c r="K132" s="71">
        <f t="shared" si="62"/>
        <v>0</v>
      </c>
      <c r="L132" s="71">
        <f t="shared" si="62"/>
        <v>0</v>
      </c>
      <c r="M132" s="71">
        <f t="shared" si="62"/>
        <v>0</v>
      </c>
      <c r="N132" s="71">
        <f t="shared" si="62"/>
        <v>0</v>
      </c>
      <c r="O132" s="71">
        <f t="shared" si="62"/>
        <v>0</v>
      </c>
      <c r="P132" s="71">
        <f t="shared" si="62"/>
        <v>0</v>
      </c>
      <c r="Q132" s="71">
        <f t="shared" si="62"/>
        <v>0</v>
      </c>
      <c r="R132" s="71">
        <f t="shared" si="62"/>
        <v>0</v>
      </c>
      <c r="S132" s="71">
        <f t="shared" si="62"/>
        <v>0</v>
      </c>
      <c r="T132" s="71">
        <f t="shared" si="62"/>
        <v>0</v>
      </c>
      <c r="U132" s="71">
        <f t="shared" si="62"/>
        <v>0</v>
      </c>
      <c r="V132" s="71">
        <f t="shared" si="62"/>
        <v>500</v>
      </c>
      <c r="W132" s="71">
        <f t="shared" si="62"/>
        <v>0</v>
      </c>
      <c r="X132" s="38"/>
    </row>
    <row r="133" spans="2:24" ht="20.25" customHeight="1">
      <c r="B133" s="163" t="s">
        <v>129</v>
      </c>
      <c r="C133" s="81" t="s">
        <v>28</v>
      </c>
      <c r="D133" s="82" t="s">
        <v>28</v>
      </c>
      <c r="E133" s="24" t="s">
        <v>138</v>
      </c>
      <c r="F133" s="9"/>
      <c r="G133" s="10"/>
      <c r="H133" s="10"/>
      <c r="I133" s="71">
        <f>I134</f>
        <v>500</v>
      </c>
      <c r="J133" s="71">
        <f t="shared" si="62"/>
        <v>0</v>
      </c>
      <c r="K133" s="71">
        <f t="shared" si="62"/>
        <v>0</v>
      </c>
      <c r="L133" s="71">
        <f t="shared" si="62"/>
        <v>0</v>
      </c>
      <c r="M133" s="71">
        <f t="shared" si="62"/>
        <v>0</v>
      </c>
      <c r="N133" s="71">
        <f t="shared" si="62"/>
        <v>0</v>
      </c>
      <c r="O133" s="71">
        <f t="shared" si="62"/>
        <v>0</v>
      </c>
      <c r="P133" s="71">
        <f t="shared" si="62"/>
        <v>0</v>
      </c>
      <c r="Q133" s="71">
        <f t="shared" si="62"/>
        <v>0</v>
      </c>
      <c r="R133" s="71">
        <f t="shared" si="62"/>
        <v>0</v>
      </c>
      <c r="S133" s="71">
        <f t="shared" si="62"/>
        <v>0</v>
      </c>
      <c r="T133" s="71">
        <f t="shared" si="62"/>
        <v>0</v>
      </c>
      <c r="U133" s="71">
        <f t="shared" si="62"/>
        <v>0</v>
      </c>
      <c r="V133" s="71">
        <f t="shared" si="62"/>
        <v>500</v>
      </c>
      <c r="W133" s="71">
        <f t="shared" si="62"/>
        <v>0</v>
      </c>
      <c r="X133" s="38"/>
    </row>
    <row r="134" spans="2:24" ht="18.75">
      <c r="B134" s="114" t="s">
        <v>88</v>
      </c>
      <c r="C134" s="81" t="s">
        <v>28</v>
      </c>
      <c r="D134" s="82" t="s">
        <v>28</v>
      </c>
      <c r="E134" s="24" t="s">
        <v>139</v>
      </c>
      <c r="F134" s="9" t="s">
        <v>9</v>
      </c>
      <c r="G134" s="10"/>
      <c r="H134" s="10"/>
      <c r="I134" s="71">
        <v>500</v>
      </c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5">
        <v>500</v>
      </c>
      <c r="W134" s="105">
        <v>0</v>
      </c>
      <c r="X134" s="38"/>
    </row>
    <row r="135" spans="2:24" ht="20.25" customHeight="1">
      <c r="B135" s="215" t="s">
        <v>133</v>
      </c>
      <c r="C135" s="81" t="s">
        <v>28</v>
      </c>
      <c r="D135" s="82" t="s">
        <v>28</v>
      </c>
      <c r="E135" s="24" t="s">
        <v>140</v>
      </c>
      <c r="F135" s="9"/>
      <c r="G135" s="10"/>
      <c r="H135" s="10"/>
      <c r="I135" s="71">
        <f>I136</f>
        <v>1000</v>
      </c>
      <c r="J135" s="71">
        <f t="shared" si="62"/>
        <v>0</v>
      </c>
      <c r="K135" s="71">
        <f t="shared" si="62"/>
        <v>0</v>
      </c>
      <c r="L135" s="71">
        <f t="shared" si="62"/>
        <v>0</v>
      </c>
      <c r="M135" s="71">
        <f t="shared" si="62"/>
        <v>0</v>
      </c>
      <c r="N135" s="71">
        <f t="shared" si="62"/>
        <v>0</v>
      </c>
      <c r="O135" s="71">
        <f t="shared" si="62"/>
        <v>0</v>
      </c>
      <c r="P135" s="71">
        <f t="shared" si="62"/>
        <v>0</v>
      </c>
      <c r="Q135" s="71">
        <f t="shared" si="62"/>
        <v>0</v>
      </c>
      <c r="R135" s="71">
        <f t="shared" si="62"/>
        <v>0</v>
      </c>
      <c r="S135" s="71">
        <f t="shared" si="62"/>
        <v>0</v>
      </c>
      <c r="T135" s="71">
        <f t="shared" si="62"/>
        <v>0</v>
      </c>
      <c r="U135" s="71">
        <f t="shared" si="62"/>
        <v>0</v>
      </c>
      <c r="V135" s="71">
        <f t="shared" si="62"/>
        <v>1000</v>
      </c>
      <c r="W135" s="71">
        <f t="shared" si="62"/>
        <v>0</v>
      </c>
      <c r="X135" s="38"/>
    </row>
    <row r="136" spans="2:24" ht="21.75" customHeight="1">
      <c r="B136" s="163" t="s">
        <v>129</v>
      </c>
      <c r="C136" s="81" t="s">
        <v>28</v>
      </c>
      <c r="D136" s="82" t="s">
        <v>28</v>
      </c>
      <c r="E136" s="24" t="s">
        <v>141</v>
      </c>
      <c r="F136" s="9"/>
      <c r="G136" s="10"/>
      <c r="H136" s="10"/>
      <c r="I136" s="71">
        <f>I137</f>
        <v>1000</v>
      </c>
      <c r="J136" s="71">
        <f t="shared" si="62"/>
        <v>0</v>
      </c>
      <c r="K136" s="71">
        <f t="shared" si="62"/>
        <v>0</v>
      </c>
      <c r="L136" s="71">
        <f t="shared" si="62"/>
        <v>0</v>
      </c>
      <c r="M136" s="71">
        <f t="shared" si="62"/>
        <v>0</v>
      </c>
      <c r="N136" s="71">
        <f t="shared" si="62"/>
        <v>0</v>
      </c>
      <c r="O136" s="71">
        <f t="shared" si="62"/>
        <v>0</v>
      </c>
      <c r="P136" s="71">
        <f t="shared" si="62"/>
        <v>0</v>
      </c>
      <c r="Q136" s="71">
        <f t="shared" si="62"/>
        <v>0</v>
      </c>
      <c r="R136" s="71">
        <f t="shared" si="62"/>
        <v>0</v>
      </c>
      <c r="S136" s="71">
        <f t="shared" si="62"/>
        <v>0</v>
      </c>
      <c r="T136" s="71">
        <f t="shared" si="62"/>
        <v>0</v>
      </c>
      <c r="U136" s="71">
        <f t="shared" si="62"/>
        <v>0</v>
      </c>
      <c r="V136" s="71">
        <f t="shared" si="62"/>
        <v>1000</v>
      </c>
      <c r="W136" s="71">
        <f t="shared" si="62"/>
        <v>0</v>
      </c>
      <c r="X136" s="38"/>
    </row>
    <row r="137" spans="2:24" ht="18.75">
      <c r="B137" s="114" t="s">
        <v>88</v>
      </c>
      <c r="C137" s="81" t="s">
        <v>28</v>
      </c>
      <c r="D137" s="82" t="s">
        <v>28</v>
      </c>
      <c r="E137" s="24" t="s">
        <v>142</v>
      </c>
      <c r="F137" s="9" t="s">
        <v>9</v>
      </c>
      <c r="G137" s="10"/>
      <c r="H137" s="10"/>
      <c r="I137" s="71">
        <v>1000</v>
      </c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5">
        <v>1000</v>
      </c>
      <c r="W137" s="105">
        <v>0</v>
      </c>
      <c r="X137" s="38"/>
    </row>
    <row r="138" spans="2:24" ht="41.25" customHeight="1">
      <c r="B138" s="163" t="s">
        <v>64</v>
      </c>
      <c r="C138" s="81" t="s">
        <v>28</v>
      </c>
      <c r="D138" s="82" t="s">
        <v>28</v>
      </c>
      <c r="E138" s="24" t="s">
        <v>65</v>
      </c>
      <c r="F138" s="9"/>
      <c r="G138" s="10"/>
      <c r="H138" s="10"/>
      <c r="I138" s="71">
        <f>I139</f>
        <v>3500</v>
      </c>
      <c r="J138" s="71">
        <f t="shared" si="62"/>
        <v>0</v>
      </c>
      <c r="K138" s="71">
        <f t="shared" si="62"/>
        <v>0</v>
      </c>
      <c r="L138" s="71">
        <f t="shared" si="62"/>
        <v>0</v>
      </c>
      <c r="M138" s="71">
        <f t="shared" si="62"/>
        <v>0</v>
      </c>
      <c r="N138" s="71">
        <f t="shared" si="62"/>
        <v>0</v>
      </c>
      <c r="O138" s="71">
        <f t="shared" si="62"/>
        <v>0</v>
      </c>
      <c r="P138" s="71">
        <f t="shared" si="62"/>
        <v>0</v>
      </c>
      <c r="Q138" s="71">
        <f t="shared" si="62"/>
        <v>0</v>
      </c>
      <c r="R138" s="71">
        <f t="shared" si="62"/>
        <v>0</v>
      </c>
      <c r="S138" s="71">
        <f t="shared" si="62"/>
        <v>0</v>
      </c>
      <c r="T138" s="71">
        <f t="shared" si="62"/>
        <v>0</v>
      </c>
      <c r="U138" s="71">
        <f t="shared" si="62"/>
        <v>0</v>
      </c>
      <c r="V138" s="71">
        <f t="shared" si="62"/>
        <v>3500</v>
      </c>
      <c r="W138" s="71">
        <f t="shared" si="62"/>
        <v>0</v>
      </c>
      <c r="X138" s="38"/>
    </row>
    <row r="139" spans="2:24" ht="21" customHeight="1">
      <c r="B139" s="163" t="s">
        <v>129</v>
      </c>
      <c r="C139" s="81" t="s">
        <v>28</v>
      </c>
      <c r="D139" s="82" t="s">
        <v>28</v>
      </c>
      <c r="E139" s="24" t="s">
        <v>66</v>
      </c>
      <c r="F139" s="9"/>
      <c r="G139" s="10"/>
      <c r="H139" s="10"/>
      <c r="I139" s="71">
        <f>I140</f>
        <v>3500</v>
      </c>
      <c r="J139" s="71">
        <f t="shared" si="62"/>
        <v>0</v>
      </c>
      <c r="K139" s="71">
        <f t="shared" si="62"/>
        <v>0</v>
      </c>
      <c r="L139" s="71">
        <f t="shared" si="62"/>
        <v>0</v>
      </c>
      <c r="M139" s="71">
        <f t="shared" si="62"/>
        <v>0</v>
      </c>
      <c r="N139" s="71">
        <f t="shared" si="62"/>
        <v>0</v>
      </c>
      <c r="O139" s="71">
        <f t="shared" si="62"/>
        <v>0</v>
      </c>
      <c r="P139" s="71">
        <f t="shared" si="62"/>
        <v>0</v>
      </c>
      <c r="Q139" s="71">
        <f t="shared" si="62"/>
        <v>0</v>
      </c>
      <c r="R139" s="71">
        <f t="shared" si="62"/>
        <v>0</v>
      </c>
      <c r="S139" s="71">
        <f t="shared" si="62"/>
        <v>0</v>
      </c>
      <c r="T139" s="71">
        <f t="shared" si="62"/>
        <v>0</v>
      </c>
      <c r="U139" s="71">
        <f t="shared" si="62"/>
        <v>0</v>
      </c>
      <c r="V139" s="71">
        <f t="shared" si="62"/>
        <v>3500</v>
      </c>
      <c r="W139" s="71">
        <f t="shared" si="62"/>
        <v>0</v>
      </c>
      <c r="X139" s="38"/>
    </row>
    <row r="140" spans="2:24" ht="21" customHeight="1">
      <c r="B140" s="114" t="s">
        <v>88</v>
      </c>
      <c r="C140" s="81" t="s">
        <v>28</v>
      </c>
      <c r="D140" s="82" t="s">
        <v>28</v>
      </c>
      <c r="E140" s="24" t="s">
        <v>52</v>
      </c>
      <c r="F140" s="9" t="s">
        <v>9</v>
      </c>
      <c r="G140" s="10"/>
      <c r="H140" s="10"/>
      <c r="I140" s="71">
        <v>3500</v>
      </c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5">
        <v>3500</v>
      </c>
      <c r="W140" s="105">
        <v>0</v>
      </c>
      <c r="X140" s="38"/>
    </row>
    <row r="141" spans="2:24" ht="21.75">
      <c r="B141" s="175" t="s">
        <v>31</v>
      </c>
      <c r="C141" s="79" t="s">
        <v>30</v>
      </c>
      <c r="D141" s="26"/>
      <c r="E141" s="5"/>
      <c r="F141" s="5"/>
      <c r="G141" s="25"/>
      <c r="H141" s="25"/>
      <c r="I141" s="6">
        <f>I142</f>
        <v>7000</v>
      </c>
      <c r="J141" s="6">
        <f t="shared" ref="J141:W145" si="64">J142</f>
        <v>0</v>
      </c>
      <c r="K141" s="6">
        <f t="shared" si="64"/>
        <v>0</v>
      </c>
      <c r="L141" s="6">
        <f t="shared" si="64"/>
        <v>0</v>
      </c>
      <c r="M141" s="6">
        <f t="shared" si="64"/>
        <v>0</v>
      </c>
      <c r="N141" s="6">
        <f t="shared" si="64"/>
        <v>0</v>
      </c>
      <c r="O141" s="6">
        <f t="shared" si="64"/>
        <v>0</v>
      </c>
      <c r="P141" s="6">
        <f t="shared" si="64"/>
        <v>0</v>
      </c>
      <c r="Q141" s="6">
        <f t="shared" si="64"/>
        <v>0</v>
      </c>
      <c r="R141" s="6">
        <f t="shared" si="64"/>
        <v>0</v>
      </c>
      <c r="S141" s="6">
        <f t="shared" si="64"/>
        <v>0</v>
      </c>
      <c r="T141" s="6">
        <f t="shared" si="64"/>
        <v>0</v>
      </c>
      <c r="U141" s="6">
        <f t="shared" si="64"/>
        <v>0</v>
      </c>
      <c r="V141" s="6">
        <f t="shared" si="64"/>
        <v>20000</v>
      </c>
      <c r="W141" s="6">
        <f t="shared" si="64"/>
        <v>0</v>
      </c>
      <c r="X141" s="38"/>
    </row>
    <row r="142" spans="2:24" ht="10.5" customHeight="1">
      <c r="B142" s="163" t="s">
        <v>32</v>
      </c>
      <c r="C142" s="81" t="s">
        <v>30</v>
      </c>
      <c r="D142" s="82" t="s">
        <v>7</v>
      </c>
      <c r="E142" s="9"/>
      <c r="F142" s="9"/>
      <c r="G142" s="10"/>
      <c r="H142" s="10"/>
      <c r="I142" s="71">
        <f>I143</f>
        <v>7000</v>
      </c>
      <c r="J142" s="71">
        <f t="shared" si="64"/>
        <v>0</v>
      </c>
      <c r="K142" s="71">
        <f t="shared" si="64"/>
        <v>0</v>
      </c>
      <c r="L142" s="71">
        <f t="shared" si="64"/>
        <v>0</v>
      </c>
      <c r="M142" s="71">
        <f t="shared" si="64"/>
        <v>0</v>
      </c>
      <c r="N142" s="71">
        <f t="shared" si="64"/>
        <v>0</v>
      </c>
      <c r="O142" s="71">
        <f t="shared" si="64"/>
        <v>0</v>
      </c>
      <c r="P142" s="71">
        <f t="shared" si="64"/>
        <v>0</v>
      </c>
      <c r="Q142" s="71">
        <f t="shared" si="64"/>
        <v>0</v>
      </c>
      <c r="R142" s="71">
        <f t="shared" si="64"/>
        <v>0</v>
      </c>
      <c r="S142" s="71">
        <f t="shared" si="64"/>
        <v>0</v>
      </c>
      <c r="T142" s="71">
        <f t="shared" si="64"/>
        <v>0</v>
      </c>
      <c r="U142" s="71">
        <f t="shared" si="64"/>
        <v>0</v>
      </c>
      <c r="V142" s="71">
        <f t="shared" si="64"/>
        <v>20000</v>
      </c>
      <c r="W142" s="71">
        <f t="shared" si="64"/>
        <v>0</v>
      </c>
      <c r="X142" s="38"/>
    </row>
    <row r="143" spans="2:24" ht="21">
      <c r="B143" s="163" t="s">
        <v>130</v>
      </c>
      <c r="C143" s="89" t="s">
        <v>30</v>
      </c>
      <c r="D143" s="95" t="s">
        <v>7</v>
      </c>
      <c r="E143" s="51" t="s">
        <v>53</v>
      </c>
      <c r="F143" s="54"/>
      <c r="G143" s="45"/>
      <c r="H143" s="45"/>
      <c r="I143" s="46">
        <f>I144</f>
        <v>7000</v>
      </c>
      <c r="J143" s="46">
        <f t="shared" si="64"/>
        <v>0</v>
      </c>
      <c r="K143" s="46">
        <f t="shared" si="64"/>
        <v>0</v>
      </c>
      <c r="L143" s="46">
        <f t="shared" si="64"/>
        <v>0</v>
      </c>
      <c r="M143" s="46">
        <f t="shared" si="64"/>
        <v>0</v>
      </c>
      <c r="N143" s="46">
        <f t="shared" si="64"/>
        <v>0</v>
      </c>
      <c r="O143" s="46">
        <f t="shared" si="64"/>
        <v>0</v>
      </c>
      <c r="P143" s="46">
        <f t="shared" si="64"/>
        <v>0</v>
      </c>
      <c r="Q143" s="46">
        <f t="shared" si="64"/>
        <v>0</v>
      </c>
      <c r="R143" s="46">
        <f t="shared" si="64"/>
        <v>0</v>
      </c>
      <c r="S143" s="46">
        <f t="shared" si="64"/>
        <v>0</v>
      </c>
      <c r="T143" s="46">
        <f t="shared" si="64"/>
        <v>0</v>
      </c>
      <c r="U143" s="46">
        <f t="shared" si="64"/>
        <v>0</v>
      </c>
      <c r="V143" s="46">
        <f t="shared" si="64"/>
        <v>20000</v>
      </c>
      <c r="W143" s="46">
        <f t="shared" si="64"/>
        <v>0</v>
      </c>
      <c r="X143" s="38"/>
    </row>
    <row r="144" spans="2:24" ht="30.75" customHeight="1">
      <c r="B144" s="163" t="s">
        <v>67</v>
      </c>
      <c r="C144" s="96" t="s">
        <v>30</v>
      </c>
      <c r="D144" s="97" t="s">
        <v>7</v>
      </c>
      <c r="E144" s="47" t="s">
        <v>68</v>
      </c>
      <c r="F144" s="40"/>
      <c r="G144" s="52"/>
      <c r="H144" s="52"/>
      <c r="I144" s="53">
        <f>I145</f>
        <v>7000</v>
      </c>
      <c r="J144" s="53">
        <f t="shared" si="64"/>
        <v>0</v>
      </c>
      <c r="K144" s="53">
        <f t="shared" si="64"/>
        <v>0</v>
      </c>
      <c r="L144" s="53">
        <f t="shared" si="64"/>
        <v>0</v>
      </c>
      <c r="M144" s="53">
        <f t="shared" si="64"/>
        <v>0</v>
      </c>
      <c r="N144" s="53">
        <f t="shared" si="64"/>
        <v>0</v>
      </c>
      <c r="O144" s="53">
        <f t="shared" si="64"/>
        <v>0</v>
      </c>
      <c r="P144" s="53">
        <f t="shared" si="64"/>
        <v>0</v>
      </c>
      <c r="Q144" s="53">
        <f t="shared" si="64"/>
        <v>0</v>
      </c>
      <c r="R144" s="53">
        <f t="shared" si="64"/>
        <v>0</v>
      </c>
      <c r="S144" s="53">
        <f t="shared" si="64"/>
        <v>0</v>
      </c>
      <c r="T144" s="53">
        <f t="shared" si="64"/>
        <v>0</v>
      </c>
      <c r="U144" s="53">
        <f t="shared" si="64"/>
        <v>0</v>
      </c>
      <c r="V144" s="53">
        <f t="shared" si="64"/>
        <v>20000</v>
      </c>
      <c r="W144" s="53">
        <f t="shared" si="64"/>
        <v>0</v>
      </c>
      <c r="X144" s="38"/>
    </row>
    <row r="145" spans="2:24" ht="18.75" customHeight="1">
      <c r="B145" s="163" t="s">
        <v>131</v>
      </c>
      <c r="C145" s="96" t="s">
        <v>30</v>
      </c>
      <c r="D145" s="97" t="s">
        <v>7</v>
      </c>
      <c r="E145" s="47" t="s">
        <v>54</v>
      </c>
      <c r="F145" s="48"/>
      <c r="G145" s="49"/>
      <c r="H145" s="49"/>
      <c r="I145" s="50">
        <f>I146</f>
        <v>7000</v>
      </c>
      <c r="J145" s="50">
        <f t="shared" si="64"/>
        <v>0</v>
      </c>
      <c r="K145" s="50">
        <f t="shared" si="64"/>
        <v>0</v>
      </c>
      <c r="L145" s="50">
        <f t="shared" si="64"/>
        <v>0</v>
      </c>
      <c r="M145" s="50">
        <f t="shared" si="64"/>
        <v>0</v>
      </c>
      <c r="N145" s="50">
        <f t="shared" si="64"/>
        <v>0</v>
      </c>
      <c r="O145" s="50">
        <f t="shared" si="64"/>
        <v>0</v>
      </c>
      <c r="P145" s="50">
        <f t="shared" si="64"/>
        <v>0</v>
      </c>
      <c r="Q145" s="50">
        <f t="shared" si="64"/>
        <v>0</v>
      </c>
      <c r="R145" s="50">
        <f t="shared" si="64"/>
        <v>0</v>
      </c>
      <c r="S145" s="50">
        <f t="shared" si="64"/>
        <v>0</v>
      </c>
      <c r="T145" s="50">
        <f t="shared" si="64"/>
        <v>0</v>
      </c>
      <c r="U145" s="50">
        <f t="shared" si="64"/>
        <v>0</v>
      </c>
      <c r="V145" s="50">
        <f t="shared" si="64"/>
        <v>20000</v>
      </c>
      <c r="W145" s="50">
        <f t="shared" si="64"/>
        <v>0</v>
      </c>
      <c r="X145" s="38"/>
    </row>
    <row r="146" spans="2:24" ht="18.75">
      <c r="B146" s="196" t="s">
        <v>88</v>
      </c>
      <c r="C146" s="147" t="s">
        <v>30</v>
      </c>
      <c r="D146" s="204" t="s">
        <v>7</v>
      </c>
      <c r="E146" s="205" t="s">
        <v>54</v>
      </c>
      <c r="F146" s="14" t="s">
        <v>9</v>
      </c>
      <c r="G146" s="206"/>
      <c r="H146" s="206"/>
      <c r="I146" s="88">
        <v>7000</v>
      </c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12">
        <v>20000</v>
      </c>
      <c r="W146" s="112">
        <v>0</v>
      </c>
      <c r="X146" s="38"/>
    </row>
    <row r="147" spans="2:24">
      <c r="B147" s="214" t="s">
        <v>114</v>
      </c>
      <c r="C147" s="210" t="s">
        <v>10</v>
      </c>
      <c r="D147" s="210" t="s">
        <v>7</v>
      </c>
      <c r="E147" s="211"/>
      <c r="F147" s="212"/>
      <c r="G147" s="213"/>
      <c r="H147" s="213"/>
      <c r="I147" s="154">
        <f>I148</f>
        <v>4000</v>
      </c>
      <c r="J147" s="154">
        <f t="shared" ref="J147:W147" si="65">J148</f>
        <v>0</v>
      </c>
      <c r="K147" s="154">
        <f t="shared" si="65"/>
        <v>0</v>
      </c>
      <c r="L147" s="154">
        <f t="shared" si="65"/>
        <v>0</v>
      </c>
      <c r="M147" s="154">
        <f t="shared" si="65"/>
        <v>0</v>
      </c>
      <c r="N147" s="154">
        <f t="shared" si="65"/>
        <v>0</v>
      </c>
      <c r="O147" s="154">
        <f t="shared" si="65"/>
        <v>0</v>
      </c>
      <c r="P147" s="154">
        <f t="shared" si="65"/>
        <v>0</v>
      </c>
      <c r="Q147" s="154">
        <f t="shared" si="65"/>
        <v>0</v>
      </c>
      <c r="R147" s="154">
        <f t="shared" si="65"/>
        <v>0</v>
      </c>
      <c r="S147" s="154">
        <f t="shared" si="65"/>
        <v>0</v>
      </c>
      <c r="T147" s="154">
        <f t="shared" si="65"/>
        <v>0</v>
      </c>
      <c r="U147" s="154">
        <f t="shared" si="65"/>
        <v>0</v>
      </c>
      <c r="V147" s="154">
        <f t="shared" si="65"/>
        <v>14000</v>
      </c>
      <c r="W147" s="154">
        <f t="shared" si="65"/>
        <v>14000</v>
      </c>
      <c r="X147" s="38"/>
    </row>
    <row r="148" spans="2:24" ht="18.75" customHeight="1">
      <c r="B148" s="207" t="s">
        <v>104</v>
      </c>
      <c r="C148" s="208" t="s">
        <v>10</v>
      </c>
      <c r="D148" s="181" t="s">
        <v>7</v>
      </c>
      <c r="E148" s="119" t="s">
        <v>55</v>
      </c>
      <c r="F148" s="119"/>
      <c r="G148" s="209"/>
      <c r="H148" s="209"/>
      <c r="I148" s="109">
        <f>I151</f>
        <v>4000</v>
      </c>
      <c r="J148" s="109">
        <f t="shared" ref="J148:W148" si="66">J151</f>
        <v>0</v>
      </c>
      <c r="K148" s="109">
        <f t="shared" si="66"/>
        <v>0</v>
      </c>
      <c r="L148" s="109">
        <f t="shared" si="66"/>
        <v>0</v>
      </c>
      <c r="M148" s="109">
        <f t="shared" si="66"/>
        <v>0</v>
      </c>
      <c r="N148" s="109">
        <f t="shared" si="66"/>
        <v>0</v>
      </c>
      <c r="O148" s="109">
        <f t="shared" si="66"/>
        <v>0</v>
      </c>
      <c r="P148" s="109">
        <f t="shared" si="66"/>
        <v>0</v>
      </c>
      <c r="Q148" s="109">
        <f t="shared" si="66"/>
        <v>0</v>
      </c>
      <c r="R148" s="109">
        <f t="shared" si="66"/>
        <v>0</v>
      </c>
      <c r="S148" s="109">
        <f t="shared" si="66"/>
        <v>0</v>
      </c>
      <c r="T148" s="109">
        <f t="shared" si="66"/>
        <v>0</v>
      </c>
      <c r="U148" s="109">
        <f t="shared" si="66"/>
        <v>0</v>
      </c>
      <c r="V148" s="109">
        <f t="shared" si="66"/>
        <v>14000</v>
      </c>
      <c r="W148" s="109">
        <f t="shared" si="66"/>
        <v>14000</v>
      </c>
      <c r="X148" s="38"/>
    </row>
    <row r="149" spans="2:24" ht="72" customHeight="1">
      <c r="B149" s="163" t="s">
        <v>69</v>
      </c>
      <c r="C149" s="83" t="s">
        <v>10</v>
      </c>
      <c r="D149" s="98" t="s">
        <v>7</v>
      </c>
      <c r="E149" s="27" t="s">
        <v>70</v>
      </c>
      <c r="F149" s="9"/>
      <c r="G149" s="10"/>
      <c r="H149" s="10"/>
      <c r="I149" s="71">
        <f>I150</f>
        <v>4000</v>
      </c>
      <c r="J149" s="71">
        <f t="shared" ref="J149:W150" si="67">J150</f>
        <v>0</v>
      </c>
      <c r="K149" s="71">
        <f t="shared" si="67"/>
        <v>0</v>
      </c>
      <c r="L149" s="71">
        <f t="shared" si="67"/>
        <v>0</v>
      </c>
      <c r="M149" s="71">
        <f t="shared" si="67"/>
        <v>0</v>
      </c>
      <c r="N149" s="71">
        <f t="shared" si="67"/>
        <v>0</v>
      </c>
      <c r="O149" s="71">
        <f t="shared" si="67"/>
        <v>0</v>
      </c>
      <c r="P149" s="71">
        <f t="shared" si="67"/>
        <v>0</v>
      </c>
      <c r="Q149" s="71">
        <f t="shared" si="67"/>
        <v>0</v>
      </c>
      <c r="R149" s="71">
        <f t="shared" si="67"/>
        <v>0</v>
      </c>
      <c r="S149" s="71">
        <f t="shared" si="67"/>
        <v>0</v>
      </c>
      <c r="T149" s="71">
        <f t="shared" si="67"/>
        <v>0</v>
      </c>
      <c r="U149" s="71">
        <f t="shared" si="67"/>
        <v>0</v>
      </c>
      <c r="V149" s="71">
        <f t="shared" si="67"/>
        <v>14000</v>
      </c>
      <c r="W149" s="71">
        <f t="shared" si="67"/>
        <v>14000</v>
      </c>
      <c r="X149" s="38"/>
    </row>
    <row r="150" spans="2:24" ht="29.25" customHeight="1">
      <c r="B150" s="176" t="s">
        <v>103</v>
      </c>
      <c r="C150" s="83" t="s">
        <v>10</v>
      </c>
      <c r="D150" s="98" t="s">
        <v>7</v>
      </c>
      <c r="E150" s="27" t="s">
        <v>56</v>
      </c>
      <c r="F150" s="9"/>
      <c r="G150" s="10"/>
      <c r="H150" s="10"/>
      <c r="I150" s="71">
        <f>I151</f>
        <v>4000</v>
      </c>
      <c r="J150" s="71">
        <f t="shared" si="67"/>
        <v>0</v>
      </c>
      <c r="K150" s="71">
        <f t="shared" si="67"/>
        <v>0</v>
      </c>
      <c r="L150" s="71">
        <f t="shared" si="67"/>
        <v>0</v>
      </c>
      <c r="M150" s="71">
        <f t="shared" si="67"/>
        <v>0</v>
      </c>
      <c r="N150" s="71">
        <f t="shared" si="67"/>
        <v>0</v>
      </c>
      <c r="O150" s="71">
        <f t="shared" si="67"/>
        <v>0</v>
      </c>
      <c r="P150" s="71">
        <f t="shared" si="67"/>
        <v>0</v>
      </c>
      <c r="Q150" s="71">
        <f t="shared" si="67"/>
        <v>0</v>
      </c>
      <c r="R150" s="71">
        <f t="shared" si="67"/>
        <v>0</v>
      </c>
      <c r="S150" s="71">
        <f t="shared" si="67"/>
        <v>0</v>
      </c>
      <c r="T150" s="71">
        <f t="shared" si="67"/>
        <v>0</v>
      </c>
      <c r="U150" s="71">
        <f t="shared" si="67"/>
        <v>0</v>
      </c>
      <c r="V150" s="71">
        <f t="shared" si="67"/>
        <v>14000</v>
      </c>
      <c r="W150" s="71">
        <f t="shared" si="67"/>
        <v>14000</v>
      </c>
      <c r="X150" s="38"/>
    </row>
    <row r="151" spans="2:24" ht="18" customHeight="1">
      <c r="B151" s="114" t="s">
        <v>88</v>
      </c>
      <c r="C151" s="138" t="s">
        <v>10</v>
      </c>
      <c r="D151" s="139" t="s">
        <v>7</v>
      </c>
      <c r="E151" s="140" t="s">
        <v>56</v>
      </c>
      <c r="F151" s="141" t="s">
        <v>9</v>
      </c>
      <c r="G151" s="142"/>
      <c r="H151" s="142"/>
      <c r="I151" s="143">
        <v>4000</v>
      </c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05">
        <v>14000</v>
      </c>
      <c r="W151" s="105">
        <v>14000</v>
      </c>
      <c r="X151" s="38"/>
    </row>
    <row r="152" spans="2:24" ht="10.5" customHeight="1">
      <c r="B152" s="310" t="s">
        <v>136</v>
      </c>
      <c r="C152" s="311"/>
      <c r="D152" s="312"/>
      <c r="E152" s="313"/>
      <c r="F152" s="295"/>
      <c r="G152" s="314"/>
      <c r="H152" s="315"/>
      <c r="I152" s="315">
        <f t="shared" ref="I152:U152" si="68">I153</f>
        <v>0</v>
      </c>
      <c r="J152" s="315">
        <f t="shared" si="68"/>
        <v>0</v>
      </c>
      <c r="K152" s="315">
        <f t="shared" si="68"/>
        <v>0</v>
      </c>
      <c r="L152" s="315">
        <f t="shared" si="68"/>
        <v>0</v>
      </c>
      <c r="M152" s="315">
        <f t="shared" si="68"/>
        <v>0</v>
      </c>
      <c r="N152" s="315">
        <f t="shared" si="68"/>
        <v>0</v>
      </c>
      <c r="O152" s="315">
        <f t="shared" si="68"/>
        <v>0</v>
      </c>
      <c r="P152" s="315">
        <f t="shared" si="68"/>
        <v>0</v>
      </c>
      <c r="Q152" s="315">
        <f t="shared" si="68"/>
        <v>0</v>
      </c>
      <c r="R152" s="315">
        <f t="shared" si="68"/>
        <v>0</v>
      </c>
      <c r="S152" s="315">
        <f t="shared" si="68"/>
        <v>0</v>
      </c>
      <c r="T152" s="315">
        <f t="shared" si="68"/>
        <v>0</v>
      </c>
      <c r="U152" s="315">
        <f t="shared" si="68"/>
        <v>0</v>
      </c>
      <c r="V152" s="315">
        <v>150000</v>
      </c>
      <c r="W152" s="315">
        <v>300000</v>
      </c>
    </row>
    <row r="153" spans="2:24" ht="12" hidden="1" customHeight="1">
      <c r="B153" s="238"/>
      <c r="C153" s="239"/>
      <c r="D153" s="240"/>
      <c r="E153" s="237"/>
      <c r="F153" s="240"/>
      <c r="G153" s="241"/>
      <c r="H153" s="242"/>
      <c r="I153" s="242"/>
      <c r="J153" s="242"/>
      <c r="K153" s="242"/>
      <c r="L153" s="242"/>
      <c r="M153" s="242"/>
      <c r="N153" s="242"/>
      <c r="O153" s="242"/>
      <c r="P153" s="242"/>
      <c r="Q153" s="242"/>
      <c r="R153" s="242"/>
      <c r="S153" s="242"/>
      <c r="T153" s="242"/>
      <c r="U153" s="242"/>
      <c r="V153" s="242"/>
      <c r="W153" s="242"/>
    </row>
    <row r="154" spans="2:24" hidden="1">
      <c r="B154" s="243"/>
      <c r="C154" s="244"/>
      <c r="D154" s="245"/>
      <c r="E154" s="246"/>
      <c r="F154" s="247"/>
      <c r="G154" s="248"/>
      <c r="H154" s="249"/>
      <c r="I154" s="250"/>
      <c r="J154" s="251"/>
      <c r="K154" s="251"/>
      <c r="L154" s="251"/>
      <c r="M154" s="251"/>
      <c r="N154" s="251"/>
      <c r="O154" s="251"/>
      <c r="P154" s="251"/>
      <c r="Q154" s="251"/>
      <c r="R154" s="251"/>
      <c r="S154" s="252"/>
      <c r="T154" s="250"/>
      <c r="U154" s="253"/>
      <c r="V154" s="253"/>
      <c r="W154" s="253"/>
    </row>
  </sheetData>
  <sheetProtection selectLockedCells="1" selectUnlockedCells="1"/>
  <mergeCells count="3">
    <mergeCell ref="B2:P2"/>
    <mergeCell ref="E1:W1"/>
    <mergeCell ref="B3:W3"/>
  </mergeCells>
  <pageMargins left="0.25" right="0.25" top="0.75" bottom="0.75" header="0.3" footer="0.3"/>
  <pageSetup paperSize="9" firstPageNumber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F8"/>
  <sheetViews>
    <sheetView showGridLines="0" workbookViewId="0"/>
  </sheetViews>
  <sheetFormatPr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>
      <c r="B1" s="29" t="s">
        <v>33</v>
      </c>
      <c r="C1" s="29"/>
      <c r="D1" s="30"/>
      <c r="E1" s="30"/>
      <c r="F1" s="30"/>
    </row>
    <row r="2" spans="2:6">
      <c r="B2" s="29" t="s">
        <v>34</v>
      </c>
      <c r="C2" s="29"/>
      <c r="D2" s="30"/>
      <c r="E2" s="30"/>
      <c r="F2" s="30"/>
    </row>
    <row r="3" spans="2:6">
      <c r="B3" s="31"/>
      <c r="C3" s="31"/>
      <c r="D3" s="32"/>
      <c r="E3" s="32"/>
      <c r="F3" s="32"/>
    </row>
    <row r="4" spans="2:6" ht="51">
      <c r="B4" s="31" t="s">
        <v>35</v>
      </c>
      <c r="C4" s="31"/>
      <c r="D4" s="32"/>
      <c r="E4" s="32"/>
      <c r="F4" s="32"/>
    </row>
    <row r="5" spans="2:6">
      <c r="B5" s="31"/>
      <c r="C5" s="31"/>
      <c r="D5" s="32"/>
      <c r="E5" s="32"/>
      <c r="F5" s="32"/>
    </row>
    <row r="6" spans="2:6" ht="25.5">
      <c r="B6" s="29" t="s">
        <v>36</v>
      </c>
      <c r="C6" s="29"/>
      <c r="D6" s="30"/>
      <c r="E6" s="30" t="s">
        <v>37</v>
      </c>
      <c r="F6" s="30" t="s">
        <v>38</v>
      </c>
    </row>
    <row r="7" spans="2:6">
      <c r="B7" s="31"/>
      <c r="C7" s="31"/>
      <c r="D7" s="32"/>
      <c r="E7" s="32"/>
      <c r="F7" s="32"/>
    </row>
    <row r="8" spans="2:6" ht="38.25">
      <c r="B8" s="33" t="s">
        <v>39</v>
      </c>
      <c r="C8" s="34"/>
      <c r="D8" s="35"/>
      <c r="E8" s="35">
        <v>1</v>
      </c>
      <c r="F8" s="36" t="s">
        <v>40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Лист1-ведом.струк.</vt:lpstr>
      <vt:lpstr>Отчет о совместимости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Поддорье</dc:creator>
  <cp:lastModifiedBy>Alexey</cp:lastModifiedBy>
  <cp:lastPrinted>2020-09-22T08:40:19Z</cp:lastPrinted>
  <dcterms:created xsi:type="dcterms:W3CDTF">2014-09-05T05:15:19Z</dcterms:created>
  <dcterms:modified xsi:type="dcterms:W3CDTF">2020-09-22T12:35:21Z</dcterms:modified>
</cp:coreProperties>
</file>