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4235" windowHeight="8190" tabRatio="948" activeTab="0"/>
  </bookViews>
  <sheets>
    <sheet name="2022 (анализ с первонач) " sheetId="1" r:id="rId1"/>
  </sheets>
  <definedNames/>
  <calcPr fullCalcOnLoad="1"/>
</workbook>
</file>

<file path=xl/sharedStrings.xml><?xml version="1.0" encoding="utf-8"?>
<sst xmlns="http://schemas.openxmlformats.org/spreadsheetml/2006/main" count="109" uniqueCount="106">
  <si>
    <t>Наименование доходов</t>
  </si>
  <si>
    <t>Безвозмездные поступления</t>
  </si>
  <si>
    <t>Иные межбюджетные трансферты</t>
  </si>
  <si>
    <t>Безвозмездные поступления от других бюджетов бюджетной системы Российской Федерации (областного бюджета)</t>
  </si>
  <si>
    <t>КОД ДОХОДА</t>
  </si>
  <si>
    <t>Налоги на прибыль, доходы</t>
  </si>
  <si>
    <t>ДОХОДЫ, ВСЕГО</t>
  </si>
  <si>
    <t>Налоговые и неналоговые доходы</t>
  </si>
  <si>
    <t>Налоговые доходы</t>
  </si>
  <si>
    <t>Неналоговые доходы</t>
  </si>
  <si>
    <t>1 00 00000 00 0000 000</t>
  </si>
  <si>
    <t>1 16 00000 00 0000 000</t>
  </si>
  <si>
    <t>1 01 02000 01 0000 110</t>
  </si>
  <si>
    <t>1 01 02010 01 0000 110</t>
  </si>
  <si>
    <t>1 14 00000 00 0000 000</t>
  </si>
  <si>
    <t>1 01 00000 00 0000 000</t>
  </si>
  <si>
    <t>1 05 03000 01 0000 110</t>
  </si>
  <si>
    <t>2 00 00000 00 0000 000</t>
  </si>
  <si>
    <t>2 02 00000 00 0000 000</t>
  </si>
  <si>
    <t>1 01 02030 01 0000 110</t>
  </si>
  <si>
    <t>1 03 00000 00 0000 000</t>
  </si>
  <si>
    <t>1 03 02000 01 0000 110</t>
  </si>
  <si>
    <t xml:space="preserve"> 1 03 02230 01 0000 110</t>
  </si>
  <si>
    <t xml:space="preserve"> 1 03 02240 01 0000 110</t>
  </si>
  <si>
    <t>1 03 02250 01 0000 110</t>
  </si>
  <si>
    <t xml:space="preserve"> 1 03 02260 01 0000 110</t>
  </si>
  <si>
    <t>Безвозмездные поступления от других бюджетов бюджетной системы Российской Федерации</t>
  </si>
  <si>
    <t>1 01 02020 01 0000 110</t>
  </si>
  <si>
    <t>исполнено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</si>
  <si>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</si>
  <si>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1 05 03010 01 0000 110</t>
  </si>
  <si>
    <t>1 01 02040 01 0000 110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</si>
  <si>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</si>
  <si>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
</t>
  </si>
  <si>
    <t>2 02 10000 00 0000 150</t>
  </si>
  <si>
    <t>2 02 20000 00 0000 150</t>
  </si>
  <si>
    <t>2 02 40000 00 0000 150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</si>
  <si>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</si>
  <si>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% исполнения к первоначальному плану</t>
  </si>
  <si>
    <t>% исполнения к уточненному плану</t>
  </si>
  <si>
    <t>Причины отклонений от первоначального плана более или менее 5%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</si>
  <si>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</si>
  <si>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</si>
  <si>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</si>
  <si>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</si>
  <si>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продажи земельных участков, находящихся в государственной и муниципальной собственности</t>
  </si>
  <si>
    <t>Субсидии бюджетам муниципальных образований (межбюджетные субсидии)</t>
  </si>
  <si>
    <t>\ 
2 02 20299 00 0000 150</t>
  </si>
  <si>
    <t xml:space="preserve"> 
2 02 20299 05 0000 150</t>
  </si>
  <si>
    <t xml:space="preserve">
2 02 20302 00 0000 150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</si>
  <si>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</si>
  <si>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</si>
  <si>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</si>
  <si>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Единый сельскохозяйственный налог</t>
  </si>
  <si>
    <t xml:space="preserve"> первоначальный 2022</t>
  </si>
  <si>
    <t>уточненный 2022</t>
  </si>
  <si>
    <t>ДОХОДЫ ОТ ПРОДАЖИ МАТЕРИАЛЬНЫХ И НЕМАТЕРИАЛЬНЫХ АКТИВОВ</t>
  </si>
  <si>
    <t>1 14 06000 00 0000 000</t>
  </si>
  <si>
    <t>Прочие безвозмездные поступления</t>
  </si>
  <si>
    <t>2 07 00000 00 0000 000</t>
  </si>
  <si>
    <t>Прочие безвозмездные поступления в бюджеты</t>
  </si>
  <si>
    <t>2 07 05000 00 0000 150</t>
  </si>
  <si>
    <t>Поступление от населения по проекту "Наш выбор"</t>
  </si>
  <si>
    <t xml:space="preserve">Увеличение  налога на доходы физических лиц связано с  увеличением значения показателя средней заработной платы на 2022 год по Указам президента  по отдельным категориями работников по учреждениям культуры , а также и образования. </t>
  </si>
  <si>
    <t xml:space="preserve">Поступления доходов в  бюджет Поддорского сельского поселения за 2022 год </t>
  </si>
  <si>
    <t>Налог на имущество физических лиц</t>
  </si>
  <si>
    <t>Налог на имущество физических лиц. взимаемый по ставкам, применяемым к объектам налогообложения, расположенным в границах поселений</t>
  </si>
  <si>
    <t>Земельный налог</t>
  </si>
  <si>
    <t xml:space="preserve">Земельный налог с организаций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</si>
  <si>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</si>
  <si>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 </t>
  </si>
  <si>
    <t>Земельный налог с  физических лиц, обладающих земельным участком, расположенным в границах сельских поселений</t>
  </si>
  <si>
    <t>1 06 01000 00 0000 110</t>
  </si>
  <si>
    <t>1 06 01030 10 0000 110</t>
  </si>
  <si>
    <t>1 06 06000 00 0000 110</t>
  </si>
  <si>
    <t>1 06 06030 00 0000 110</t>
  </si>
  <si>
    <t>1 06 06033 10 0000 110</t>
  </si>
  <si>
    <t>1 06 06040 00 0000 110</t>
  </si>
  <si>
    <t>1 06 06043 10 0000 110</t>
  </si>
  <si>
    <t>1 11 05020 00 0000 120</t>
  </si>
  <si>
    <t>1 11 05025 10 0000 120</t>
  </si>
  <si>
    <t>1 14 06020 00 0000 430</t>
  </si>
  <si>
    <t>1 14 06025 10 0000 430</t>
  </si>
  <si>
    <t>1 16 07010 10 0000 140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</si>
  <si>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</si>
  <si>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</si>
  <si>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автономных учреждений)</t>
  </si>
  <si>
    <t>Штрафы, санкции, возмещение ущерба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</si>
  <si>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 </t>
  </si>
  <si>
    <t>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</si>
  <si>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</si>
  <si>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</si>
  <si>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комплексного развития сельских территорий</t>
  </si>
  <si>
    <t>Субсидии бюджетам сельских поселений на реализацию программ формирования современной городской среды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</si>
  <si>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</si>
  <si>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му-ниципальных районов на осуществление части полномочий по решению вопросов местного значе-ния в соответствии с заключенными соглашениями</t>
  </si>
  <si>
    <t>2 02 40014 10 0000 15\0</t>
  </si>
  <si>
    <t>Межбюджетные трансферты, передаваемые бюджетам сельских поселений на развитие инфраструктуры  дорожного хозяйства</t>
  </si>
  <si>
    <t xml:space="preserve">Прочие межбюджетные трансферты, передаваемые бюджетам сельских поселений </t>
  </si>
  <si>
    <t>Прочие безвозмездные поступления в бюджеты сельских поселений</t>
  </si>
  <si>
    <t>2 07 05030 10 0000 150</t>
  </si>
  <si>
    <t xml:space="preserve">2 02 45389 10 0000 150
</t>
  </si>
  <si>
    <t xml:space="preserve">2 02 49999 10 0000 150
</t>
  </si>
  <si>
    <t>Поступление от населения по проекту "ППМИ"</t>
  </si>
  <si>
    <t>В течение года осуществлялось распределение и участие поселения в областных программах</t>
  </si>
  <si>
    <t>Продажа незапанированного земельного участка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</si>
</sst>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0&quot;р.&quot;"/>
    <numFmt numFmtId="179" formatCode="#,##0.0_р_."/>
    <numFmt numFmtId="180" formatCode="#,##0.00\ _₽"/>
  </numFmts>
  <fonts count="55">
    <font>
      <sz val="10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i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sz val="7"/>
      <color rgb="FF000000"/>
      <name val="Times New Roman"/>
      <family val="1"/>
    </font>
    <font>
      <i/>
      <sz val="7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0" fontId="2" fillId="0" borderId="10" xfId="0" applyNumberFormat="1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177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justify" wrapText="1"/>
    </xf>
    <xf numFmtId="4" fontId="7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177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3" fillId="0" borderId="14" xfId="53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justify"/>
    </xf>
    <xf numFmtId="0" fontId="3" fillId="0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52" fillId="0" borderId="16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2" fillId="0" borderId="0" xfId="0" applyFont="1" applyAlignment="1">
      <alignment wrapText="1"/>
    </xf>
    <xf numFmtId="0" fontId="53" fillId="0" borderId="1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1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1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4"/>
  <sheetViews>
    <sheetView tabSelected="1" zoomScalePageLayoutView="0" workbookViewId="0" topLeftCell="A77">
      <selection activeCell="A148" sqref="A148"/>
    </sheetView>
  </sheetViews>
  <sheetFormatPr defaultColWidth="9.00390625" defaultRowHeight="12.75"/>
  <cols>
    <col min="1" max="1" width="39.25390625" style="41" customWidth="1"/>
    <col min="2" max="2" width="16.375" style="21" customWidth="1"/>
    <col min="3" max="3" width="17.375" style="21" customWidth="1"/>
    <col min="4" max="4" width="16.375" style="21" customWidth="1"/>
    <col min="5" max="5" width="15.125" style="21" customWidth="1"/>
    <col min="6" max="6" width="14.125" style="21" customWidth="1"/>
    <col min="7" max="7" width="12.875" style="21" customWidth="1"/>
    <col min="8" max="8" width="35.75390625" style="19" customWidth="1"/>
  </cols>
  <sheetData>
    <row r="1" spans="1:5" ht="39.75" customHeight="1" hidden="1">
      <c r="A1" s="50"/>
      <c r="B1" s="50"/>
      <c r="C1" s="50"/>
      <c r="D1" s="50"/>
      <c r="E1" s="50"/>
    </row>
    <row r="2" spans="1:8" ht="23.25" customHeight="1" thickBot="1">
      <c r="A2" s="53" t="s">
        <v>64</v>
      </c>
      <c r="B2" s="53"/>
      <c r="C2" s="53"/>
      <c r="D2" s="53"/>
      <c r="E2" s="53"/>
      <c r="F2" s="53"/>
      <c r="G2" s="53"/>
      <c r="H2" s="53"/>
    </row>
    <row r="3" spans="1:8" ht="21.75" customHeight="1">
      <c r="A3" s="35" t="s">
        <v>0</v>
      </c>
      <c r="B3" s="36" t="s">
        <v>4</v>
      </c>
      <c r="C3" s="12" t="s">
        <v>54</v>
      </c>
      <c r="D3" s="12" t="s">
        <v>55</v>
      </c>
      <c r="E3" s="12" t="s">
        <v>28</v>
      </c>
      <c r="F3" s="51" t="s">
        <v>38</v>
      </c>
      <c r="G3" s="47" t="s">
        <v>39</v>
      </c>
      <c r="H3" s="47" t="s">
        <v>40</v>
      </c>
    </row>
    <row r="4" spans="1:8" ht="12.75">
      <c r="A4" s="37">
        <v>1</v>
      </c>
      <c r="B4" s="13">
        <v>2</v>
      </c>
      <c r="C4" s="14">
        <v>3</v>
      </c>
      <c r="D4" s="14">
        <v>4</v>
      </c>
      <c r="E4" s="14">
        <v>5</v>
      </c>
      <c r="F4" s="52"/>
      <c r="G4" s="48"/>
      <c r="H4" s="48"/>
    </row>
    <row r="5" spans="1:8" ht="12.75">
      <c r="A5" s="31" t="s">
        <v>6</v>
      </c>
      <c r="B5" s="15"/>
      <c r="C5" s="6">
        <f>C6+C71</f>
        <v>18594038</v>
      </c>
      <c r="D5" s="6">
        <f>D6+D71</f>
        <v>27257250.6</v>
      </c>
      <c r="E5" s="6">
        <f>E6+E71</f>
        <v>27525871.28</v>
      </c>
      <c r="F5" s="6">
        <f>E5/C5*100</f>
        <v>148.0360063801096</v>
      </c>
      <c r="G5" s="6">
        <f>E5/D5*100</f>
        <v>100.98550174389196</v>
      </c>
      <c r="H5" s="12">
        <v>8</v>
      </c>
    </row>
    <row r="6" spans="1:8" ht="12.75">
      <c r="A6" s="16" t="s">
        <v>7</v>
      </c>
      <c r="B6" s="17" t="s">
        <v>10</v>
      </c>
      <c r="C6" s="6">
        <f>C7+C37</f>
        <v>4124990</v>
      </c>
      <c r="D6" s="6">
        <f>D7+D37</f>
        <v>5221080</v>
      </c>
      <c r="E6" s="6">
        <f>E7+E37</f>
        <v>5563700.680000001</v>
      </c>
      <c r="F6" s="6">
        <f>E6/C6*100</f>
        <v>134.8779192191981</v>
      </c>
      <c r="G6" s="6">
        <f>E6/D6*100</f>
        <v>106.56225685107297</v>
      </c>
      <c r="H6" s="42"/>
    </row>
    <row r="7" spans="1:8" ht="12.75">
      <c r="A7" s="31" t="s">
        <v>8</v>
      </c>
      <c r="B7" s="9"/>
      <c r="C7" s="6">
        <f>C8+C14+C20+C22+C28</f>
        <v>4074990</v>
      </c>
      <c r="D7" s="6">
        <f>D8+D14+D20+D22+D28</f>
        <v>4842480</v>
      </c>
      <c r="E7" s="6">
        <f>E8+E14+E20+E22+E28</f>
        <v>5184470.98</v>
      </c>
      <c r="F7" s="6">
        <f>E7/C7*100</f>
        <v>127.22659393029186</v>
      </c>
      <c r="G7" s="6">
        <f>E7/D7*100</f>
        <v>107.0623106342205</v>
      </c>
      <c r="H7" s="42"/>
    </row>
    <row r="8" spans="1:8" ht="63.75" customHeight="1">
      <c r="A8" s="30" t="s">
        <v>5</v>
      </c>
      <c r="B8" s="10" t="s">
        <v>15</v>
      </c>
      <c r="C8" s="7">
        <f>C9</f>
        <v>442860</v>
      </c>
      <c r="D8" s="7">
        <f>D9</f>
        <v>497870</v>
      </c>
      <c r="E8" s="7">
        <f>E9</f>
        <v>517618.2</v>
      </c>
      <c r="F8" s="6">
        <f>E8/C8*100</f>
        <v>116.88077496274218</v>
      </c>
      <c r="G8" s="6">
        <f>E8/D8*100</f>
        <v>103.96653744953501</v>
      </c>
      <c r="H8" s="5" t="s">
        <v>63</v>
      </c>
    </row>
    <row r="9" spans="1:8" ht="12.75" customHeight="1">
      <c r="A9" s="22" t="s">
        <v>50</v>
      </c>
      <c r="B9" s="10" t="s">
        <v>12</v>
      </c>
      <c r="C9" s="7">
        <f>C10+C11+C12+C13</f>
        <v>442860</v>
      </c>
      <c r="D9" s="7">
        <f>D10+D11+D12+D13</f>
        <v>497870</v>
      </c>
      <c r="E9" s="7">
        <f>E10+E11+E12+E13</f>
        <v>517618.2</v>
      </c>
      <c r="F9" s="6">
        <f>E9/C9*100</f>
        <v>116.88077496274218</v>
      </c>
      <c r="G9" s="6">
        <f>E9/D9*100</f>
        <v>103.96653744953501</v>
      </c>
      <c r="H9" s="5"/>
    </row>
    <row r="10" spans="1:8" ht="67.5" customHeight="1">
      <c r="A10" s="22" t="s">
        <v>51</v>
      </c>
      <c r="B10" s="10" t="s">
        <v>13</v>
      </c>
      <c r="C10" s="6">
        <v>442860</v>
      </c>
      <c r="D10" s="6">
        <v>495270</v>
      </c>
      <c r="E10" s="6">
        <v>515017.02</v>
      </c>
      <c r="F10" s="6">
        <f>E10/C10*100</f>
        <v>116.29341552635144</v>
      </c>
      <c r="G10" s="6">
        <f>E10/D10*100</f>
        <v>103.98712217578291</v>
      </c>
      <c r="H10" s="5"/>
    </row>
    <row r="11" spans="1:8" ht="101.25" hidden="1">
      <c r="A11" s="22" t="s">
        <v>29</v>
      </c>
      <c r="B11" s="10" t="s">
        <v>27</v>
      </c>
      <c r="C11" s="6">
        <v>0</v>
      </c>
      <c r="D11" s="6">
        <v>0</v>
      </c>
      <c r="E11" s="6">
        <v>0</v>
      </c>
      <c r="F11" s="6" t="e">
        <f>E11/C11*100</f>
        <v>#DIV/0!</v>
      </c>
      <c r="G11" s="6" t="e">
        <f>E11/D11*100</f>
        <v>#DIV/0!</v>
      </c>
      <c r="H11" s="5"/>
    </row>
    <row r="12" spans="1:8" ht="45">
      <c r="A12" s="22" t="s">
        <v>37</v>
      </c>
      <c r="B12" s="10" t="s">
        <v>19</v>
      </c>
      <c r="C12" s="6">
        <v>0</v>
      </c>
      <c r="D12" s="6">
        <v>2600</v>
      </c>
      <c r="E12" s="6">
        <v>2601.18</v>
      </c>
      <c r="F12" s="6" t="e">
        <f>E12/C12*100</f>
        <v>#DIV/0!</v>
      </c>
      <c r="G12" s="6">
        <f>E12/D12*100</f>
        <v>100.04538461538462</v>
      </c>
      <c r="H12" s="5"/>
    </row>
    <row r="13" spans="1:8" ht="90" hidden="1">
      <c r="A13" s="22" t="s">
        <v>52</v>
      </c>
      <c r="B13" s="10" t="s">
        <v>31</v>
      </c>
      <c r="C13" s="6">
        <v>0</v>
      </c>
      <c r="D13" s="6">
        <v>0</v>
      </c>
      <c r="E13" s="6">
        <v>0</v>
      </c>
      <c r="F13" s="6" t="e">
        <f>E13/C13*100</f>
        <v>#DIV/0!</v>
      </c>
      <c r="G13" s="6" t="e">
        <f>E13/D13*100</f>
        <v>#DIV/0!</v>
      </c>
      <c r="H13" s="5"/>
    </row>
    <row r="14" spans="1:8" ht="21">
      <c r="A14" s="27" t="s">
        <v>32</v>
      </c>
      <c r="B14" s="10" t="s">
        <v>20</v>
      </c>
      <c r="C14" s="6">
        <f>C15</f>
        <v>1524610</v>
      </c>
      <c r="D14" s="6">
        <f>D15</f>
        <v>1524610</v>
      </c>
      <c r="E14" s="6">
        <f>E15</f>
        <v>1759300.03</v>
      </c>
      <c r="F14" s="6">
        <f>E14/C14*100</f>
        <v>115.3934468487023</v>
      </c>
      <c r="G14" s="6">
        <f>E14/D14*100</f>
        <v>115.3934468487023</v>
      </c>
      <c r="H14" s="5"/>
    </row>
    <row r="15" spans="1:8" ht="24" customHeight="1">
      <c r="A15" s="27" t="s">
        <v>33</v>
      </c>
      <c r="B15" s="10" t="s">
        <v>21</v>
      </c>
      <c r="C15" s="6">
        <f>SUM(C16:C19)</f>
        <v>1524610</v>
      </c>
      <c r="D15" s="6">
        <f>SUM(D16:D19)</f>
        <v>1524610</v>
      </c>
      <c r="E15" s="6">
        <f>SUM(E16:E19)</f>
        <v>1759300.03</v>
      </c>
      <c r="F15" s="6">
        <f>E15/C15*100</f>
        <v>115.3934468487023</v>
      </c>
      <c r="G15" s="6">
        <f>E15/D15*100</f>
        <v>115.3934468487023</v>
      </c>
      <c r="H15" s="49"/>
    </row>
    <row r="16" spans="1:8" ht="66.75" customHeight="1">
      <c r="A16" s="22" t="s">
        <v>41</v>
      </c>
      <c r="B16" s="10" t="s">
        <v>22</v>
      </c>
      <c r="C16" s="11">
        <v>689320</v>
      </c>
      <c r="D16" s="11">
        <v>689320</v>
      </c>
      <c r="E16" s="11">
        <v>881949.51</v>
      </c>
      <c r="F16" s="6">
        <f>E16/C16*100</f>
        <v>127.94486015203388</v>
      </c>
      <c r="G16" s="6">
        <f>E16/D16*100</f>
        <v>127.94486015203388</v>
      </c>
      <c r="H16" s="49"/>
    </row>
    <row r="17" spans="1:8" ht="77.25" customHeight="1">
      <c r="A17" s="28" t="s">
        <v>42</v>
      </c>
      <c r="B17" s="10" t="s">
        <v>23</v>
      </c>
      <c r="C17" s="11">
        <v>3820</v>
      </c>
      <c r="D17" s="11">
        <v>3820</v>
      </c>
      <c r="E17" s="11">
        <v>4763.88</v>
      </c>
      <c r="F17" s="6">
        <f>E17/C17*100</f>
        <v>124.7089005235602</v>
      </c>
      <c r="G17" s="6">
        <f>E17/D17*100</f>
        <v>124.7089005235602</v>
      </c>
      <c r="H17" s="49"/>
    </row>
    <row r="18" spans="1:8" ht="66.75" customHeight="1">
      <c r="A18" s="28" t="s">
        <v>43</v>
      </c>
      <c r="B18" s="10" t="s">
        <v>24</v>
      </c>
      <c r="C18" s="11">
        <v>917910</v>
      </c>
      <c r="D18" s="11">
        <v>917910</v>
      </c>
      <c r="E18" s="11">
        <v>973771.84</v>
      </c>
      <c r="F18" s="6">
        <f>E18/C18*100</f>
        <v>106.08576439955985</v>
      </c>
      <c r="G18" s="6">
        <f>E18/D18*100</f>
        <v>106.08576439955985</v>
      </c>
      <c r="H18" s="49"/>
    </row>
    <row r="19" spans="1:8" ht="66.75" customHeight="1" thickBot="1">
      <c r="A19" s="22" t="s">
        <v>44</v>
      </c>
      <c r="B19" s="10" t="s">
        <v>25</v>
      </c>
      <c r="C19" s="11">
        <v>-86440</v>
      </c>
      <c r="D19" s="11">
        <v>-86440</v>
      </c>
      <c r="E19" s="11">
        <v>-101185.2</v>
      </c>
      <c r="F19" s="6">
        <f>E19/C19*100</f>
        <v>117.05830633965758</v>
      </c>
      <c r="G19" s="6">
        <f>E19/D19*100</f>
        <v>117.05830633965758</v>
      </c>
      <c r="H19" s="49"/>
    </row>
    <row r="20" spans="1:8" ht="13.5" thickBot="1">
      <c r="A20" s="56" t="s">
        <v>65</v>
      </c>
      <c r="B20" s="58" t="s">
        <v>72</v>
      </c>
      <c r="C20" s="7">
        <f>C21</f>
        <v>337720</v>
      </c>
      <c r="D20" s="7">
        <f>D21</f>
        <v>260000</v>
      </c>
      <c r="E20" s="7">
        <f>E21</f>
        <v>292837.75</v>
      </c>
      <c r="F20" s="6">
        <f>E20/C20*100</f>
        <v>86.71021852422125</v>
      </c>
      <c r="G20" s="6">
        <f>E20/D20*100</f>
        <v>112.62990384615385</v>
      </c>
      <c r="H20" s="49"/>
    </row>
    <row r="21" spans="1:8" ht="45.75" thickBot="1">
      <c r="A21" s="54" t="s">
        <v>66</v>
      </c>
      <c r="B21" s="59" t="s">
        <v>73</v>
      </c>
      <c r="C21" s="7">
        <v>337720</v>
      </c>
      <c r="D21" s="7">
        <v>260000</v>
      </c>
      <c r="E21" s="7">
        <v>292837.75</v>
      </c>
      <c r="F21" s="6">
        <f>E21/C21*100</f>
        <v>86.71021852422125</v>
      </c>
      <c r="G21" s="6">
        <f>E21/D21*100</f>
        <v>112.62990384615385</v>
      </c>
      <c r="H21" s="5"/>
    </row>
    <row r="22" spans="1:8" ht="13.5" thickBot="1">
      <c r="A22" s="55" t="s">
        <v>67</v>
      </c>
      <c r="B22" s="59" t="s">
        <v>74</v>
      </c>
      <c r="C22" s="7">
        <f>C23+C25</f>
        <v>1714000</v>
      </c>
      <c r="D22" s="7">
        <f>D23+D25</f>
        <v>2560000</v>
      </c>
      <c r="E22" s="7">
        <f>E23+E25</f>
        <v>2614715</v>
      </c>
      <c r="F22" s="6">
        <f>E22/C22*100</f>
        <v>152.5504667444574</v>
      </c>
      <c r="G22" s="6">
        <f>E22/D22*100</f>
        <v>102.13730468749999</v>
      </c>
      <c r="H22" s="34"/>
    </row>
    <row r="23" spans="1:8" ht="13.5" thickBot="1">
      <c r="A23" s="55" t="s">
        <v>68</v>
      </c>
      <c r="B23" s="59" t="s">
        <v>75</v>
      </c>
      <c r="C23" s="7">
        <f>C24</f>
        <v>500000</v>
      </c>
      <c r="D23" s="7">
        <f>D24</f>
        <v>1200000</v>
      </c>
      <c r="E23" s="7">
        <f>E24</f>
        <v>1214763.75</v>
      </c>
      <c r="F23" s="6">
        <f>E23/C23*100</f>
        <v>242.95274999999998</v>
      </c>
      <c r="G23" s="6">
        <f>E23/D23*100</f>
        <v>101.23031250000001</v>
      </c>
      <c r="H23" s="34"/>
    </row>
    <row r="24" spans="1:8" ht="34.5" thickBot="1">
      <c r="A24" s="54" t="s">
        <v>69</v>
      </c>
      <c r="B24" s="60" t="s">
        <v>76</v>
      </c>
      <c r="C24" s="7">
        <v>500000</v>
      </c>
      <c r="D24" s="7">
        <v>1200000</v>
      </c>
      <c r="E24" s="7">
        <v>1214763.75</v>
      </c>
      <c r="F24" s="6">
        <f>E24/C24*100</f>
        <v>242.95274999999998</v>
      </c>
      <c r="G24" s="6">
        <f>E24/D24*100</f>
        <v>101.23031250000001</v>
      </c>
      <c r="H24" s="34"/>
    </row>
    <row r="25" spans="1:8" ht="21" customHeight="1" thickBot="1">
      <c r="A25" s="55" t="s">
        <v>70</v>
      </c>
      <c r="B25" s="59" t="s">
        <v>77</v>
      </c>
      <c r="C25" s="7">
        <f>C26</f>
        <v>1214000</v>
      </c>
      <c r="D25" s="7">
        <f>D26</f>
        <v>1360000</v>
      </c>
      <c r="E25" s="7">
        <f>E26</f>
        <v>1399951.25</v>
      </c>
      <c r="F25" s="6">
        <f>E25/C25*100</f>
        <v>115.31723640856673</v>
      </c>
      <c r="G25" s="6">
        <f>E25/D25*100</f>
        <v>102.9375919117647</v>
      </c>
      <c r="H25" s="34"/>
    </row>
    <row r="26" spans="1:8" ht="34.5" customHeight="1" thickBot="1">
      <c r="A26" s="57" t="s">
        <v>71</v>
      </c>
      <c r="B26" s="59" t="s">
        <v>78</v>
      </c>
      <c r="C26" s="7">
        <v>1214000</v>
      </c>
      <c r="D26" s="7">
        <v>1360000</v>
      </c>
      <c r="E26" s="7">
        <v>1399951.25</v>
      </c>
      <c r="F26" s="6">
        <f>E26/C26*100</f>
        <v>115.31723640856673</v>
      </c>
      <c r="G26" s="6">
        <f>E26/D26*100</f>
        <v>102.9375919117647</v>
      </c>
      <c r="H26" s="34"/>
    </row>
    <row r="27" spans="1:8" ht="12.75" hidden="1">
      <c r="A27" s="16"/>
      <c r="B27" s="10"/>
      <c r="C27" s="7"/>
      <c r="D27" s="7"/>
      <c r="E27" s="7"/>
      <c r="F27" s="6"/>
      <c r="G27" s="6"/>
      <c r="H27" s="34"/>
    </row>
    <row r="28" spans="1:8" ht="12.75">
      <c r="A28" s="16" t="s">
        <v>53</v>
      </c>
      <c r="B28" s="10" t="s">
        <v>16</v>
      </c>
      <c r="C28" s="7">
        <f>C29</f>
        <v>55800</v>
      </c>
      <c r="D28" s="7">
        <f aca="true" t="shared" si="0" ref="D26:E28">D29</f>
        <v>0</v>
      </c>
      <c r="E28" s="7">
        <f t="shared" si="0"/>
        <v>0</v>
      </c>
      <c r="F28" s="6">
        <f>E28/C28*100</f>
        <v>0</v>
      </c>
      <c r="G28" s="6" t="e">
        <f>E28/D28*100</f>
        <v>#DIV/0!</v>
      </c>
      <c r="H28" s="34"/>
    </row>
    <row r="29" spans="1:8" ht="12.75">
      <c r="A29" s="16" t="s">
        <v>53</v>
      </c>
      <c r="B29" s="10" t="s">
        <v>30</v>
      </c>
      <c r="C29" s="7">
        <v>55800</v>
      </c>
      <c r="D29" s="7">
        <v>0</v>
      </c>
      <c r="E29" s="7">
        <v>0</v>
      </c>
      <c r="F29" s="6">
        <f>E29/C29*100</f>
        <v>0</v>
      </c>
      <c r="G29" s="6" t="e">
        <f>E29/D29*100</f>
        <v>#DIV/0!</v>
      </c>
      <c r="H29" s="34"/>
    </row>
    <row r="30" spans="1:8" ht="12.75" hidden="1">
      <c r="A30" s="31"/>
      <c r="B30" s="10"/>
      <c r="C30" s="7"/>
      <c r="D30" s="7"/>
      <c r="E30" s="7"/>
      <c r="F30" s="6"/>
      <c r="G30" s="6"/>
      <c r="H30" s="34"/>
    </row>
    <row r="31" spans="1:8" ht="12.75" hidden="1">
      <c r="A31" s="31"/>
      <c r="B31" s="10"/>
      <c r="C31" s="7"/>
      <c r="D31" s="7"/>
      <c r="E31" s="7"/>
      <c r="F31" s="6"/>
      <c r="G31" s="6"/>
      <c r="H31" s="34"/>
    </row>
    <row r="32" spans="1:8" ht="12.75" hidden="1">
      <c r="A32" s="16"/>
      <c r="B32" s="10"/>
      <c r="C32" s="7"/>
      <c r="D32" s="7"/>
      <c r="E32" s="7"/>
      <c r="F32" s="6"/>
      <c r="G32" s="6"/>
      <c r="H32" s="34"/>
    </row>
    <row r="33" spans="1:8" ht="12.75" hidden="1">
      <c r="A33" s="16"/>
      <c r="B33" s="10"/>
      <c r="C33" s="7"/>
      <c r="D33" s="7"/>
      <c r="E33" s="7"/>
      <c r="F33" s="6"/>
      <c r="G33" s="6"/>
      <c r="H33" s="34"/>
    </row>
    <row r="34" spans="1:8" ht="12.75" hidden="1">
      <c r="A34" s="31"/>
      <c r="B34" s="10"/>
      <c r="C34" s="7"/>
      <c r="D34" s="7"/>
      <c r="E34" s="7"/>
      <c r="F34" s="6"/>
      <c r="G34" s="6"/>
      <c r="H34" s="34"/>
    </row>
    <row r="35" spans="1:8" ht="22.5" customHeight="1" hidden="1">
      <c r="A35" s="22"/>
      <c r="B35" s="10"/>
      <c r="C35" s="7"/>
      <c r="D35" s="7"/>
      <c r="E35" s="7"/>
      <c r="F35" s="6"/>
      <c r="G35" s="6"/>
      <c r="H35" s="5"/>
    </row>
    <row r="36" spans="1:8" ht="12.75" hidden="1">
      <c r="A36" s="22"/>
      <c r="B36" s="10"/>
      <c r="C36" s="7"/>
      <c r="D36" s="7"/>
      <c r="E36" s="7"/>
      <c r="F36" s="6"/>
      <c r="G36" s="6"/>
      <c r="H36" s="34"/>
    </row>
    <row r="37" spans="1:8" ht="13.5" thickBot="1">
      <c r="A37" s="31" t="s">
        <v>9</v>
      </c>
      <c r="B37" s="18"/>
      <c r="C37" s="6">
        <f>C38+C46+C50+C54+C68</f>
        <v>50000</v>
      </c>
      <c r="D37" s="6">
        <f>D38+D46+D50+D54+D68</f>
        <v>378600</v>
      </c>
      <c r="E37" s="6">
        <f>E38+E46+E50+E54+E68</f>
        <v>379229.7</v>
      </c>
      <c r="F37" s="6">
        <f>E37/C37*100</f>
        <v>758.4594</v>
      </c>
      <c r="G37" s="6">
        <f>E37/D37*100</f>
        <v>100.166323296355</v>
      </c>
      <c r="H37" s="34" t="s">
        <v>105</v>
      </c>
    </row>
    <row r="38" spans="1:8" ht="68.25" thickBot="1">
      <c r="A38" s="61" t="s">
        <v>84</v>
      </c>
      <c r="B38" s="58" t="s">
        <v>79</v>
      </c>
      <c r="C38" s="7">
        <f>C39</f>
        <v>50000</v>
      </c>
      <c r="D38" s="7">
        <f>D39+D44</f>
        <v>21000</v>
      </c>
      <c r="E38" s="7">
        <f>E39+E44</f>
        <v>21369.41</v>
      </c>
      <c r="F38" s="6">
        <f>E38/C38*100</f>
        <v>42.73882</v>
      </c>
      <c r="G38" s="6">
        <f>E38/D38*100</f>
        <v>101.75909523809523</v>
      </c>
      <c r="H38" s="34"/>
    </row>
    <row r="39" spans="1:8" ht="68.25" thickBot="1">
      <c r="A39" s="62" t="s">
        <v>85</v>
      </c>
      <c r="B39" s="59" t="s">
        <v>80</v>
      </c>
      <c r="C39" s="7">
        <v>50000</v>
      </c>
      <c r="D39" s="7">
        <v>21000</v>
      </c>
      <c r="E39" s="7">
        <v>21369.41</v>
      </c>
      <c r="F39" s="6">
        <f>E39/C39*100</f>
        <v>42.73882</v>
      </c>
      <c r="G39" s="6">
        <f>E39/D39*100</f>
        <v>101.75909523809523</v>
      </c>
      <c r="H39" s="34"/>
    </row>
    <row r="40" spans="1:8" ht="13.5" hidden="1" thickBot="1">
      <c r="A40" s="63"/>
      <c r="B40" s="59"/>
      <c r="C40" s="7"/>
      <c r="D40" s="7"/>
      <c r="E40" s="7"/>
      <c r="F40" s="6"/>
      <c r="G40" s="6"/>
      <c r="H40" s="34"/>
    </row>
    <row r="41" spans="1:8" ht="13.5" hidden="1" thickBot="1">
      <c r="A41" s="62"/>
      <c r="B41" s="59"/>
      <c r="C41" s="7"/>
      <c r="D41" s="7"/>
      <c r="E41" s="7"/>
      <c r="F41" s="6"/>
      <c r="G41" s="6"/>
      <c r="H41" s="34"/>
    </row>
    <row r="42" spans="1:8" ht="13.5" hidden="1" thickBot="1">
      <c r="A42" s="63"/>
      <c r="B42" s="59"/>
      <c r="C42" s="7"/>
      <c r="D42" s="7"/>
      <c r="E42" s="7"/>
      <c r="F42" s="6"/>
      <c r="G42" s="6"/>
      <c r="H42" s="34"/>
    </row>
    <row r="43" spans="1:8" ht="13.5" hidden="1" thickBot="1">
      <c r="A43" s="54"/>
      <c r="B43" s="60"/>
      <c r="C43" s="7"/>
      <c r="D43" s="7"/>
      <c r="E43" s="7"/>
      <c r="F43" s="6"/>
      <c r="G43" s="6"/>
      <c r="H43" s="34"/>
    </row>
    <row r="44" spans="1:8" ht="12.75" hidden="1">
      <c r="A44" s="23"/>
      <c r="B44" s="17"/>
      <c r="C44" s="7"/>
      <c r="D44" s="7"/>
      <c r="E44" s="7"/>
      <c r="F44" s="6"/>
      <c r="G44" s="6"/>
      <c r="H44" s="34"/>
    </row>
    <row r="45" spans="1:8" ht="12.75" hidden="1">
      <c r="A45" s="23"/>
      <c r="B45" s="17"/>
      <c r="C45" s="7"/>
      <c r="D45" s="7"/>
      <c r="E45" s="7"/>
      <c r="F45" s="6"/>
      <c r="G45" s="6"/>
      <c r="H45" s="34"/>
    </row>
    <row r="46" spans="1:8" ht="12.75" hidden="1">
      <c r="A46" s="30"/>
      <c r="B46" s="17"/>
      <c r="C46" s="7"/>
      <c r="D46" s="7"/>
      <c r="E46" s="7"/>
      <c r="F46" s="6"/>
      <c r="G46" s="6"/>
      <c r="H46" s="34"/>
    </row>
    <row r="47" spans="1:8" ht="12.75" hidden="1">
      <c r="A47" s="22"/>
      <c r="B47" s="17"/>
      <c r="C47" s="7"/>
      <c r="D47" s="7"/>
      <c r="E47" s="7"/>
      <c r="F47" s="6"/>
      <c r="G47" s="6"/>
      <c r="H47" s="34"/>
    </row>
    <row r="48" spans="1:8" ht="12.75" hidden="1">
      <c r="A48" s="45"/>
      <c r="B48" s="17"/>
      <c r="C48" s="7"/>
      <c r="D48" s="7"/>
      <c r="E48" s="7"/>
      <c r="F48" s="6"/>
      <c r="G48" s="6"/>
      <c r="H48" s="34"/>
    </row>
    <row r="49" spans="1:8" ht="12.75" hidden="1">
      <c r="A49" s="45"/>
      <c r="B49" s="17"/>
      <c r="C49" s="7"/>
      <c r="D49" s="7"/>
      <c r="E49" s="7"/>
      <c r="F49" s="6"/>
      <c r="G49" s="6"/>
      <c r="H49" s="34"/>
    </row>
    <row r="50" spans="1:8" ht="22.5">
      <c r="A50" s="29" t="s">
        <v>56</v>
      </c>
      <c r="B50" s="17" t="s">
        <v>14</v>
      </c>
      <c r="C50" s="7">
        <f>C51</f>
        <v>0</v>
      </c>
      <c r="D50" s="7">
        <f>D51</f>
        <v>327000</v>
      </c>
      <c r="E50" s="7">
        <f>E51</f>
        <v>327167.2</v>
      </c>
      <c r="F50" s="6" t="e">
        <f>E50/C50*100</f>
        <v>#DIV/0!</v>
      </c>
      <c r="G50" s="6">
        <f>E50/D50*100</f>
        <v>100.05113149847095</v>
      </c>
      <c r="H50" s="34"/>
    </row>
    <row r="51" spans="1:8" ht="33.75">
      <c r="A51" s="29" t="s">
        <v>45</v>
      </c>
      <c r="B51" s="17" t="s">
        <v>57</v>
      </c>
      <c r="C51" s="7">
        <f aca="true" t="shared" si="1" ref="C51:E52">C52</f>
        <v>0</v>
      </c>
      <c r="D51" s="7">
        <f t="shared" si="1"/>
        <v>327000</v>
      </c>
      <c r="E51" s="7">
        <f t="shared" si="1"/>
        <v>327167.2</v>
      </c>
      <c r="F51" s="6" t="e">
        <f>E51/C51*100</f>
        <v>#DIV/0!</v>
      </c>
      <c r="G51" s="6">
        <f>E51/D51*100</f>
        <v>100.05113149847095</v>
      </c>
      <c r="H51" s="34"/>
    </row>
    <row r="52" spans="1:8" ht="34.5" thickBot="1">
      <c r="A52" s="63" t="s">
        <v>45</v>
      </c>
      <c r="B52" s="59" t="s">
        <v>81</v>
      </c>
      <c r="C52" s="7">
        <f t="shared" si="1"/>
        <v>0</v>
      </c>
      <c r="D52" s="7">
        <f t="shared" si="1"/>
        <v>327000</v>
      </c>
      <c r="E52" s="7">
        <f t="shared" si="1"/>
        <v>327167.2</v>
      </c>
      <c r="F52" s="6" t="e">
        <f>E52/C52*100</f>
        <v>#DIV/0!</v>
      </c>
      <c r="G52" s="6">
        <f>E52/D52*100</f>
        <v>100.05113149847095</v>
      </c>
      <c r="H52" s="34"/>
    </row>
    <row r="53" spans="1:8" ht="45.75" thickBot="1">
      <c r="A53" s="62" t="s">
        <v>86</v>
      </c>
      <c r="B53" s="59" t="s">
        <v>82</v>
      </c>
      <c r="C53" s="7">
        <v>0</v>
      </c>
      <c r="D53" s="7">
        <v>327000</v>
      </c>
      <c r="E53" s="7">
        <v>327167.2</v>
      </c>
      <c r="F53" s="6" t="e">
        <f>E53/C53*100</f>
        <v>#DIV/0!</v>
      </c>
      <c r="G53" s="6">
        <f>E53/D53*100</f>
        <v>100.05113149847095</v>
      </c>
      <c r="H53" s="34"/>
    </row>
    <row r="54" spans="1:8" ht="13.5" thickBot="1">
      <c r="A54" s="63" t="s">
        <v>87</v>
      </c>
      <c r="B54" s="59" t="s">
        <v>11</v>
      </c>
      <c r="C54" s="7">
        <f>C55+C61+C63+C66</f>
        <v>0</v>
      </c>
      <c r="D54" s="7">
        <f>D55+D61+D63+D66</f>
        <v>30600</v>
      </c>
      <c r="E54" s="7">
        <f>E55+E61+E63+E66</f>
        <v>30693.09</v>
      </c>
      <c r="F54" s="6" t="e">
        <f>E54/C54*100</f>
        <v>#DIV/0!</v>
      </c>
      <c r="G54" s="6">
        <f>E54/D54*100</f>
        <v>100.3042156862745</v>
      </c>
      <c r="H54" s="34"/>
    </row>
    <row r="55" spans="1:8" ht="45.75" thickBot="1">
      <c r="A55" s="54" t="s">
        <v>88</v>
      </c>
      <c r="B55" s="60" t="s">
        <v>83</v>
      </c>
      <c r="C55" s="7">
        <f>C56+C57+C58+C59+C60</f>
        <v>0</v>
      </c>
      <c r="D55" s="7">
        <v>30600</v>
      </c>
      <c r="E55" s="7">
        <v>30693.09</v>
      </c>
      <c r="F55" s="6" t="e">
        <f>E55/C55*100</f>
        <v>#DIV/0!</v>
      </c>
      <c r="G55" s="6">
        <f>E55/D55*100</f>
        <v>100.3042156862745</v>
      </c>
      <c r="H55" s="34"/>
    </row>
    <row r="56" spans="1:8" ht="12.75" hidden="1">
      <c r="A56" s="22"/>
      <c r="B56" s="17"/>
      <c r="C56" s="40"/>
      <c r="D56" s="40"/>
      <c r="E56" s="40"/>
      <c r="F56" s="6"/>
      <c r="G56" s="6"/>
      <c r="H56" s="34"/>
    </row>
    <row r="57" spans="1:8" ht="12.75" hidden="1">
      <c r="A57" s="29"/>
      <c r="B57" s="17"/>
      <c r="C57" s="40"/>
      <c r="D57" s="40"/>
      <c r="E57" s="40"/>
      <c r="F57" s="6"/>
      <c r="G57" s="6"/>
      <c r="H57" s="34"/>
    </row>
    <row r="58" spans="1:8" ht="12.75" hidden="1">
      <c r="A58" s="29"/>
      <c r="B58" s="17"/>
      <c r="C58" s="40"/>
      <c r="D58" s="40"/>
      <c r="E58" s="40"/>
      <c r="F58" s="6"/>
      <c r="G58" s="6"/>
      <c r="H58" s="34"/>
    </row>
    <row r="59" spans="1:8" ht="12.75" hidden="1">
      <c r="A59" s="29"/>
      <c r="B59" s="17"/>
      <c r="C59" s="40"/>
      <c r="D59" s="40"/>
      <c r="E59" s="40"/>
      <c r="F59" s="6"/>
      <c r="G59" s="6"/>
      <c r="H59" s="34"/>
    </row>
    <row r="60" spans="1:8" ht="12.75" hidden="1">
      <c r="A60" s="29"/>
      <c r="B60" s="17"/>
      <c r="C60" s="40"/>
      <c r="D60" s="40"/>
      <c r="E60" s="40"/>
      <c r="F60" s="6"/>
      <c r="G60" s="6"/>
      <c r="H60" s="34"/>
    </row>
    <row r="61" spans="1:8" ht="12.75" hidden="1">
      <c r="A61" s="29"/>
      <c r="B61" s="17"/>
      <c r="C61" s="40"/>
      <c r="D61" s="40"/>
      <c r="E61" s="40"/>
      <c r="F61" s="6"/>
      <c r="G61" s="6"/>
      <c r="H61" s="34"/>
    </row>
    <row r="62" spans="1:8" ht="12.75" hidden="1">
      <c r="A62" s="29"/>
      <c r="B62" s="17"/>
      <c r="C62" s="40"/>
      <c r="D62" s="40"/>
      <c r="E62" s="40"/>
      <c r="F62" s="6"/>
      <c r="G62" s="6"/>
      <c r="H62" s="34"/>
    </row>
    <row r="63" spans="1:8" ht="12.75" hidden="1">
      <c r="A63" s="29"/>
      <c r="B63" s="17"/>
      <c r="C63" s="40"/>
      <c r="D63" s="40"/>
      <c r="E63" s="40"/>
      <c r="F63" s="6"/>
      <c r="G63" s="6"/>
      <c r="H63" s="34"/>
    </row>
    <row r="64" spans="1:8" ht="12.75" hidden="1">
      <c r="A64" s="5"/>
      <c r="B64" s="17"/>
      <c r="C64" s="40"/>
      <c r="D64" s="40"/>
      <c r="E64" s="40"/>
      <c r="F64" s="6"/>
      <c r="G64" s="6"/>
      <c r="H64" s="34"/>
    </row>
    <row r="65" spans="1:8" ht="12.75" hidden="1">
      <c r="A65" s="5"/>
      <c r="B65" s="17"/>
      <c r="C65" s="40"/>
      <c r="D65" s="40"/>
      <c r="E65" s="40"/>
      <c r="F65" s="6"/>
      <c r="G65" s="6"/>
      <c r="H65" s="34"/>
    </row>
    <row r="66" spans="1:8" ht="12.75" hidden="1">
      <c r="A66" s="46"/>
      <c r="B66" s="17"/>
      <c r="C66" s="40"/>
      <c r="D66" s="40"/>
      <c r="E66" s="40"/>
      <c r="F66" s="6"/>
      <c r="G66" s="6"/>
      <c r="H66" s="34"/>
    </row>
    <row r="67" spans="1:8" ht="12.75" hidden="1">
      <c r="A67" s="38"/>
      <c r="B67" s="17"/>
      <c r="C67" s="40"/>
      <c r="D67" s="40"/>
      <c r="E67" s="40"/>
      <c r="F67" s="6"/>
      <c r="G67" s="6"/>
      <c r="H67" s="34"/>
    </row>
    <row r="68" spans="1:8" ht="12.75" hidden="1">
      <c r="A68" s="38"/>
      <c r="B68" s="17"/>
      <c r="C68" s="40"/>
      <c r="D68" s="40"/>
      <c r="E68" s="40"/>
      <c r="F68" s="6"/>
      <c r="G68" s="6"/>
      <c r="H68" s="34"/>
    </row>
    <row r="69" spans="1:8" ht="12.75" hidden="1">
      <c r="A69" s="38"/>
      <c r="B69" s="17"/>
      <c r="C69" s="40"/>
      <c r="D69" s="40"/>
      <c r="E69" s="40"/>
      <c r="F69" s="6"/>
      <c r="G69" s="6"/>
      <c r="H69" s="34"/>
    </row>
    <row r="70" spans="1:8" ht="12.75" hidden="1">
      <c r="A70" s="38"/>
      <c r="B70" s="17"/>
      <c r="C70" s="40"/>
      <c r="D70" s="40"/>
      <c r="E70" s="40"/>
      <c r="F70" s="6"/>
      <c r="G70" s="6"/>
      <c r="H70" s="34"/>
    </row>
    <row r="71" spans="1:8" ht="12.75">
      <c r="A71" s="24" t="s">
        <v>1</v>
      </c>
      <c r="B71" s="9" t="s">
        <v>17</v>
      </c>
      <c r="C71" s="20">
        <f>C72+C139+C142</f>
        <v>14469048</v>
      </c>
      <c r="D71" s="20">
        <f>D72+D139+D142</f>
        <v>22036170.6</v>
      </c>
      <c r="E71" s="20">
        <f>E72+E139+E142</f>
        <v>21962170.6</v>
      </c>
      <c r="F71" s="6">
        <f aca="true" t="shared" si="2" ref="F71:F134">E71/C71*100</f>
        <v>151.78725372947827</v>
      </c>
      <c r="G71" s="6">
        <f aca="true" t="shared" si="3" ref="G71:G134">E71/D71*100</f>
        <v>99.66418847746623</v>
      </c>
      <c r="H71" s="34"/>
    </row>
    <row r="72" spans="1:8" ht="24">
      <c r="A72" s="24" t="s">
        <v>26</v>
      </c>
      <c r="B72" s="9" t="s">
        <v>18</v>
      </c>
      <c r="C72" s="20">
        <f>C73+C123</f>
        <v>14469048</v>
      </c>
      <c r="D72" s="20">
        <f>D73+D123</f>
        <v>21911170.6</v>
      </c>
      <c r="E72" s="20">
        <f>E73+E123</f>
        <v>21837170.6</v>
      </c>
      <c r="F72" s="6">
        <f t="shared" si="2"/>
        <v>150.9233406372002</v>
      </c>
      <c r="G72" s="6">
        <f t="shared" si="3"/>
        <v>99.66227272220681</v>
      </c>
      <c r="H72" s="34"/>
    </row>
    <row r="73" spans="1:8" ht="36.75" thickBot="1">
      <c r="A73" s="24" t="s">
        <v>3</v>
      </c>
      <c r="B73" s="9"/>
      <c r="C73" s="20">
        <f>C74+C76+C101+C124+C125+C126+C127+C128+C129+C130+C131+C132+C133+C134+C135+C136+C137+C138</f>
        <v>14434948</v>
      </c>
      <c r="D73" s="20">
        <f>D74+D76+D101+D124+D125+D126+D127+D128+D129+D130+D131+D132+D133+D134+D135+D136+D137+D138</f>
        <v>17877070.6</v>
      </c>
      <c r="E73" s="20">
        <f>E74+E76+E101+E124+E125+E126+E127+E128+E129+E130+E131+E132+E133+E134+E135+E136+E137+E138</f>
        <v>17803070.6</v>
      </c>
      <c r="F73" s="6">
        <f t="shared" si="2"/>
        <v>123.33311211096847</v>
      </c>
      <c r="G73" s="6">
        <f t="shared" si="3"/>
        <v>99.58606193567306</v>
      </c>
      <c r="H73" s="34"/>
    </row>
    <row r="74" spans="1:8" ht="35.25" customHeight="1" thickBot="1">
      <c r="A74" s="61" t="s">
        <v>90</v>
      </c>
      <c r="B74" s="9" t="s">
        <v>34</v>
      </c>
      <c r="C74" s="20">
        <f>C75</f>
        <v>2579200</v>
      </c>
      <c r="D74" s="20">
        <f>D75</f>
        <v>2579200</v>
      </c>
      <c r="E74" s="20">
        <f>E75</f>
        <v>2579200</v>
      </c>
      <c r="F74" s="6">
        <f t="shared" si="2"/>
        <v>100</v>
      </c>
      <c r="G74" s="6">
        <f t="shared" si="3"/>
        <v>100</v>
      </c>
      <c r="H74" s="34"/>
    </row>
    <row r="75" spans="1:8" ht="32.25" customHeight="1" thickBot="1">
      <c r="A75" s="64" t="s">
        <v>91</v>
      </c>
      <c r="B75" s="9" t="s">
        <v>89</v>
      </c>
      <c r="C75" s="20">
        <v>2579200</v>
      </c>
      <c r="D75" s="20">
        <v>2579200</v>
      </c>
      <c r="E75" s="20">
        <v>2579200</v>
      </c>
      <c r="F75" s="6">
        <f t="shared" si="2"/>
        <v>100</v>
      </c>
      <c r="G75" s="6">
        <f t="shared" si="3"/>
        <v>100</v>
      </c>
      <c r="H75" s="34"/>
    </row>
    <row r="76" spans="1:8" ht="27" customHeight="1" thickBot="1">
      <c r="A76" s="24" t="s">
        <v>46</v>
      </c>
      <c r="B76" s="9" t="s">
        <v>35</v>
      </c>
      <c r="C76" s="20">
        <f>C77+C78+C79</f>
        <v>11855748</v>
      </c>
      <c r="D76" s="20">
        <f>D77+D78+D79</f>
        <v>12655748</v>
      </c>
      <c r="E76" s="20">
        <f>E77+E78+E79</f>
        <v>12581748</v>
      </c>
      <c r="F76" s="6">
        <f t="shared" si="2"/>
        <v>106.12361193912017</v>
      </c>
      <c r="G76" s="6">
        <f t="shared" si="3"/>
        <v>99.41528544974189</v>
      </c>
      <c r="H76" s="34" t="s">
        <v>104</v>
      </c>
    </row>
    <row r="77" spans="1:8" ht="34.5" thickBot="1">
      <c r="A77" s="61" t="s">
        <v>92</v>
      </c>
      <c r="B77" s="32" t="s">
        <v>47</v>
      </c>
      <c r="C77" s="43">
        <v>409700</v>
      </c>
      <c r="D77" s="43">
        <v>409700</v>
      </c>
      <c r="E77" s="43">
        <v>409700</v>
      </c>
      <c r="F77" s="6">
        <f t="shared" si="2"/>
        <v>100</v>
      </c>
      <c r="G77" s="6">
        <f t="shared" si="3"/>
        <v>100</v>
      </c>
      <c r="H77" s="34"/>
    </row>
    <row r="78" spans="1:8" ht="38.25" customHeight="1" thickBot="1">
      <c r="A78" s="65" t="s">
        <v>93</v>
      </c>
      <c r="B78" s="32" t="s">
        <v>48</v>
      </c>
      <c r="C78" s="43">
        <v>919048</v>
      </c>
      <c r="D78" s="6">
        <v>919048</v>
      </c>
      <c r="E78" s="6">
        <v>919048</v>
      </c>
      <c r="F78" s="6">
        <f t="shared" si="2"/>
        <v>100</v>
      </c>
      <c r="G78" s="6">
        <f t="shared" si="3"/>
        <v>100</v>
      </c>
      <c r="H78" s="34"/>
    </row>
    <row r="79" spans="1:8" ht="15.75" customHeight="1">
      <c r="A79" s="66" t="s">
        <v>94</v>
      </c>
      <c r="B79" s="32" t="s">
        <v>49</v>
      </c>
      <c r="C79" s="43">
        <v>10527000</v>
      </c>
      <c r="D79" s="43">
        <v>11327000</v>
      </c>
      <c r="E79" s="43">
        <v>11253000</v>
      </c>
      <c r="F79" s="6">
        <f t="shared" si="2"/>
        <v>106.89655172413792</v>
      </c>
      <c r="G79" s="6">
        <f t="shared" si="3"/>
        <v>99.34669374061976</v>
      </c>
      <c r="H79" s="34"/>
    </row>
    <row r="80" spans="1:8" ht="12.75" hidden="1">
      <c r="A80" s="24"/>
      <c r="B80" s="32"/>
      <c r="C80" s="6"/>
      <c r="D80" s="6"/>
      <c r="E80" s="6"/>
      <c r="F80" s="6"/>
      <c r="G80" s="6"/>
      <c r="H80" s="34"/>
    </row>
    <row r="81" spans="1:8" ht="12.75" hidden="1">
      <c r="A81" s="25"/>
      <c r="B81" s="8"/>
      <c r="C81" s="20"/>
      <c r="D81" s="20"/>
      <c r="E81" s="20"/>
      <c r="F81" s="6"/>
      <c r="G81" s="6"/>
      <c r="H81" s="34"/>
    </row>
    <row r="82" spans="1:8" ht="12.75" hidden="1">
      <c r="A82" s="25"/>
      <c r="B82" s="8"/>
      <c r="C82" s="11"/>
      <c r="D82" s="11"/>
      <c r="E82" s="11"/>
      <c r="F82" s="6"/>
      <c r="G82" s="6"/>
      <c r="H82" s="34"/>
    </row>
    <row r="83" spans="1:8" ht="12.75" hidden="1">
      <c r="A83" s="25"/>
      <c r="B83" s="8"/>
      <c r="C83" s="20"/>
      <c r="D83" s="20"/>
      <c r="E83" s="20"/>
      <c r="F83" s="6"/>
      <c r="G83" s="6"/>
      <c r="H83" s="34"/>
    </row>
    <row r="84" spans="1:8" ht="12.75" hidden="1">
      <c r="A84" s="25"/>
      <c r="B84" s="8"/>
      <c r="C84" s="11"/>
      <c r="D84" s="11"/>
      <c r="E84" s="11"/>
      <c r="F84" s="6"/>
      <c r="G84" s="6"/>
      <c r="H84" s="34"/>
    </row>
    <row r="85" spans="1:8" ht="12.75" hidden="1">
      <c r="A85" s="24"/>
      <c r="B85" s="8"/>
      <c r="C85" s="20"/>
      <c r="D85" s="20"/>
      <c r="E85" s="20"/>
      <c r="F85" s="6"/>
      <c r="G85" s="6"/>
      <c r="H85" s="34"/>
    </row>
    <row r="86" spans="1:8" ht="12.75" hidden="1">
      <c r="A86" s="2"/>
      <c r="B86" s="8"/>
      <c r="C86" s="11"/>
      <c r="D86" s="11"/>
      <c r="E86" s="11"/>
      <c r="F86" s="6"/>
      <c r="G86" s="6"/>
      <c r="H86" s="34"/>
    </row>
    <row r="87" spans="1:8" ht="12.75" hidden="1">
      <c r="A87" s="2"/>
      <c r="B87" s="8"/>
      <c r="C87" s="20"/>
      <c r="D87" s="20"/>
      <c r="E87" s="20"/>
      <c r="F87" s="6"/>
      <c r="G87" s="6"/>
      <c r="H87" s="34"/>
    </row>
    <row r="88" spans="1:8" ht="12.75" hidden="1">
      <c r="A88" s="2"/>
      <c r="B88" s="8"/>
      <c r="C88" s="11"/>
      <c r="D88" s="11"/>
      <c r="E88" s="11"/>
      <c r="F88" s="6"/>
      <c r="G88" s="6"/>
      <c r="H88" s="34"/>
    </row>
    <row r="89" spans="1:8" ht="12.75" hidden="1">
      <c r="A89" s="2"/>
      <c r="B89" s="8"/>
      <c r="C89" s="11"/>
      <c r="D89" s="11"/>
      <c r="E89" s="11"/>
      <c r="F89" s="6"/>
      <c r="G89" s="6"/>
      <c r="H89" s="34"/>
    </row>
    <row r="90" spans="1:8" ht="12.75" hidden="1">
      <c r="A90" s="25"/>
      <c r="B90" s="8"/>
      <c r="C90" s="20"/>
      <c r="D90" s="20"/>
      <c r="E90" s="20"/>
      <c r="F90" s="6"/>
      <c r="G90" s="6"/>
      <c r="H90" s="34"/>
    </row>
    <row r="91" spans="1:8" ht="12.75" hidden="1">
      <c r="A91" s="25"/>
      <c r="B91" s="8"/>
      <c r="C91" s="11"/>
      <c r="D91" s="11"/>
      <c r="E91" s="11"/>
      <c r="F91" s="6"/>
      <c r="G91" s="6"/>
      <c r="H91" s="34"/>
    </row>
    <row r="92" spans="1:8" ht="12.75" hidden="1">
      <c r="A92" s="25"/>
      <c r="B92" s="8"/>
      <c r="C92" s="11"/>
      <c r="D92" s="11"/>
      <c r="E92" s="11"/>
      <c r="F92" s="6"/>
      <c r="G92" s="6"/>
      <c r="H92" s="34"/>
    </row>
    <row r="93" spans="1:8" ht="12.75" hidden="1">
      <c r="A93" s="25"/>
      <c r="B93" s="8"/>
      <c r="C93" s="11"/>
      <c r="D93" s="11"/>
      <c r="E93" s="11"/>
      <c r="F93" s="6"/>
      <c r="G93" s="6"/>
      <c r="H93" s="34"/>
    </row>
    <row r="94" spans="1:8" ht="12.75" hidden="1">
      <c r="A94" s="25"/>
      <c r="B94" s="9"/>
      <c r="C94" s="43"/>
      <c r="D94" s="43"/>
      <c r="E94" s="43"/>
      <c r="F94" s="6"/>
      <c r="G94" s="6"/>
      <c r="H94" s="34"/>
    </row>
    <row r="95" spans="1:8" ht="12.75" hidden="1">
      <c r="A95" s="25"/>
      <c r="B95" s="9"/>
      <c r="C95" s="20"/>
      <c r="D95" s="20"/>
      <c r="E95" s="20"/>
      <c r="F95" s="6"/>
      <c r="G95" s="6"/>
      <c r="H95" s="34"/>
    </row>
    <row r="96" spans="1:8" ht="12.75" hidden="1">
      <c r="A96" s="25"/>
      <c r="B96" s="9"/>
      <c r="C96" s="20"/>
      <c r="D96" s="20"/>
      <c r="E96" s="20"/>
      <c r="F96" s="6"/>
      <c r="G96" s="6"/>
      <c r="H96" s="34"/>
    </row>
    <row r="97" spans="1:8" ht="12.75" hidden="1">
      <c r="A97" s="25"/>
      <c r="B97" s="8"/>
      <c r="C97" s="20"/>
      <c r="D97" s="20"/>
      <c r="E97" s="20"/>
      <c r="F97" s="6"/>
      <c r="G97" s="6"/>
      <c r="H97" s="34"/>
    </row>
    <row r="98" spans="1:8" ht="12.75" hidden="1">
      <c r="A98" s="25"/>
      <c r="B98" s="8"/>
      <c r="C98" s="20"/>
      <c r="D98" s="20"/>
      <c r="E98" s="20"/>
      <c r="F98" s="6"/>
      <c r="G98" s="6"/>
      <c r="H98" s="34"/>
    </row>
    <row r="99" spans="1:8" ht="12.75" hidden="1">
      <c r="A99" s="25"/>
      <c r="B99" s="8"/>
      <c r="C99" s="6"/>
      <c r="D99" s="6"/>
      <c r="E99" s="6"/>
      <c r="F99" s="6"/>
      <c r="G99" s="6"/>
      <c r="H99" s="34"/>
    </row>
    <row r="100" spans="1:8" ht="12.75" hidden="1">
      <c r="A100" s="25"/>
      <c r="B100" s="8"/>
      <c r="C100" s="20"/>
      <c r="D100" s="20"/>
      <c r="E100" s="20"/>
      <c r="F100" s="6"/>
      <c r="G100" s="6"/>
      <c r="H100" s="34"/>
    </row>
    <row r="101" spans="1:8" ht="12.75" hidden="1">
      <c r="A101" s="24"/>
      <c r="B101" s="9"/>
      <c r="C101" s="20"/>
      <c r="D101" s="20"/>
      <c r="E101" s="20"/>
      <c r="F101" s="6"/>
      <c r="G101" s="6"/>
      <c r="H101" s="34"/>
    </row>
    <row r="102" spans="1:8" ht="12.75" hidden="1">
      <c r="A102" s="24"/>
      <c r="B102" s="9"/>
      <c r="C102" s="20"/>
      <c r="D102" s="20"/>
      <c r="E102" s="20"/>
      <c r="F102" s="6"/>
      <c r="G102" s="6"/>
      <c r="H102" s="34"/>
    </row>
    <row r="103" spans="1:8" ht="12.75" hidden="1">
      <c r="A103" s="24"/>
      <c r="B103" s="9"/>
      <c r="C103" s="20"/>
      <c r="D103" s="20"/>
      <c r="E103" s="20"/>
      <c r="F103" s="6"/>
      <c r="G103" s="6"/>
      <c r="H103" s="34"/>
    </row>
    <row r="104" spans="1:8" ht="12.75" hidden="1">
      <c r="A104" s="25"/>
      <c r="B104" s="9"/>
      <c r="C104" s="20"/>
      <c r="D104" s="20"/>
      <c r="E104" s="20"/>
      <c r="F104" s="6"/>
      <c r="G104" s="6"/>
      <c r="H104" s="34"/>
    </row>
    <row r="105" spans="1:8" ht="12.75" hidden="1">
      <c r="A105" s="25"/>
      <c r="B105" s="9"/>
      <c r="C105" s="11"/>
      <c r="D105" s="11"/>
      <c r="E105" s="11"/>
      <c r="F105" s="6"/>
      <c r="G105" s="6"/>
      <c r="H105" s="34"/>
    </row>
    <row r="106" spans="1:8" ht="12.75" hidden="1">
      <c r="A106" s="24"/>
      <c r="B106" s="9"/>
      <c r="C106" s="6"/>
      <c r="D106" s="6"/>
      <c r="E106" s="6"/>
      <c r="F106" s="6"/>
      <c r="G106" s="6"/>
      <c r="H106" s="34"/>
    </row>
    <row r="107" spans="1:8" ht="12.75" hidden="1">
      <c r="A107" s="24"/>
      <c r="B107" s="9"/>
      <c r="C107" s="11"/>
      <c r="D107" s="11"/>
      <c r="E107" s="11"/>
      <c r="F107" s="6"/>
      <c r="G107" s="6"/>
      <c r="H107" s="34"/>
    </row>
    <row r="108" spans="1:8" ht="12.75" hidden="1">
      <c r="A108" s="24"/>
      <c r="B108" s="9"/>
      <c r="C108" s="6"/>
      <c r="D108" s="6"/>
      <c r="E108" s="6"/>
      <c r="F108" s="6"/>
      <c r="G108" s="6"/>
      <c r="H108" s="34"/>
    </row>
    <row r="109" spans="1:8" ht="12.75" hidden="1">
      <c r="A109" s="26"/>
      <c r="B109" s="9"/>
      <c r="C109" s="6"/>
      <c r="D109" s="6"/>
      <c r="E109" s="6"/>
      <c r="F109" s="6"/>
      <c r="G109" s="6"/>
      <c r="H109" s="34"/>
    </row>
    <row r="110" spans="1:8" ht="12.75" hidden="1">
      <c r="A110" s="4"/>
      <c r="B110" s="9"/>
      <c r="C110" s="20"/>
      <c r="D110" s="20"/>
      <c r="E110" s="20"/>
      <c r="F110" s="6"/>
      <c r="G110" s="6"/>
      <c r="H110" s="34"/>
    </row>
    <row r="111" spans="1:8" ht="12.75" hidden="1">
      <c r="A111" s="24"/>
      <c r="B111" s="9"/>
      <c r="C111" s="20"/>
      <c r="D111" s="20"/>
      <c r="E111" s="20"/>
      <c r="F111" s="6"/>
      <c r="G111" s="6"/>
      <c r="H111" s="34"/>
    </row>
    <row r="112" spans="1:8" ht="12.75" hidden="1">
      <c r="A112" s="24"/>
      <c r="B112" s="9"/>
      <c r="C112" s="20"/>
      <c r="D112" s="20"/>
      <c r="E112" s="20"/>
      <c r="F112" s="6"/>
      <c r="G112" s="6"/>
      <c r="H112" s="34"/>
    </row>
    <row r="113" spans="1:8" ht="12.75" hidden="1">
      <c r="A113" s="25"/>
      <c r="B113" s="9"/>
      <c r="C113" s="20"/>
      <c r="D113" s="20"/>
      <c r="E113" s="20"/>
      <c r="F113" s="6"/>
      <c r="G113" s="6"/>
      <c r="H113" s="34"/>
    </row>
    <row r="114" spans="1:8" ht="12.75" hidden="1">
      <c r="A114" s="25"/>
      <c r="B114" s="9"/>
      <c r="C114" s="20"/>
      <c r="D114" s="20"/>
      <c r="E114" s="20"/>
      <c r="F114" s="6"/>
      <c r="G114" s="6"/>
      <c r="H114" s="34"/>
    </row>
    <row r="115" spans="1:8" ht="12.75" hidden="1">
      <c r="A115" s="24"/>
      <c r="B115" s="9"/>
      <c r="C115" s="20"/>
      <c r="D115" s="20"/>
      <c r="E115" s="20"/>
      <c r="F115" s="6"/>
      <c r="G115" s="6"/>
      <c r="H115" s="34"/>
    </row>
    <row r="116" spans="1:8" ht="12.75" hidden="1">
      <c r="A116" s="24"/>
      <c r="B116" s="9"/>
      <c r="C116" s="6"/>
      <c r="D116" s="6"/>
      <c r="E116" s="6"/>
      <c r="F116" s="6"/>
      <c r="G116" s="6"/>
      <c r="H116" s="34"/>
    </row>
    <row r="117" spans="1:8" ht="12.75" hidden="1">
      <c r="A117" s="24"/>
      <c r="B117" s="9"/>
      <c r="C117" s="6"/>
      <c r="D117" s="6"/>
      <c r="E117" s="6"/>
      <c r="F117" s="6"/>
      <c r="G117" s="6"/>
      <c r="H117" s="34"/>
    </row>
    <row r="118" spans="1:8" ht="12.75" hidden="1">
      <c r="A118" s="24"/>
      <c r="B118" s="9"/>
      <c r="C118" s="20"/>
      <c r="D118" s="20"/>
      <c r="E118" s="20"/>
      <c r="F118" s="6"/>
      <c r="G118" s="6"/>
      <c r="H118" s="34"/>
    </row>
    <row r="119" spans="1:8" ht="12.75" hidden="1">
      <c r="A119" s="24"/>
      <c r="B119" s="9"/>
      <c r="C119" s="20"/>
      <c r="D119" s="20"/>
      <c r="E119" s="20"/>
      <c r="F119" s="6"/>
      <c r="G119" s="6"/>
      <c r="H119" s="34"/>
    </row>
    <row r="120" spans="1:8" ht="12.75" hidden="1">
      <c r="A120" s="24"/>
      <c r="B120" s="9"/>
      <c r="C120" s="33"/>
      <c r="D120" s="33"/>
      <c r="E120" s="33"/>
      <c r="F120" s="6"/>
      <c r="G120" s="6"/>
      <c r="H120" s="34"/>
    </row>
    <row r="121" spans="1:8" ht="12.75" hidden="1">
      <c r="A121" s="24"/>
      <c r="B121" s="9"/>
      <c r="C121" s="11"/>
      <c r="D121" s="11"/>
      <c r="E121" s="11"/>
      <c r="F121" s="6"/>
      <c r="G121" s="6"/>
      <c r="H121" s="34"/>
    </row>
    <row r="122" spans="1:8" ht="24.75" customHeight="1">
      <c r="A122" s="44" t="s">
        <v>2</v>
      </c>
      <c r="B122" s="9" t="s">
        <v>36</v>
      </c>
      <c r="C122" s="20">
        <f>SUM(C123:C138)</f>
        <v>34100</v>
      </c>
      <c r="D122" s="20">
        <f>SUM(D123:D138)</f>
        <v>6676222.6</v>
      </c>
      <c r="E122" s="20">
        <f>SUM(E123:E138)</f>
        <v>6676222.6</v>
      </c>
      <c r="F122" s="6">
        <f t="shared" si="2"/>
        <v>19578.365395894427</v>
      </c>
      <c r="G122" s="6">
        <f t="shared" si="3"/>
        <v>100</v>
      </c>
      <c r="H122" s="34" t="s">
        <v>104</v>
      </c>
    </row>
    <row r="123" spans="1:8" ht="57" thickBot="1">
      <c r="A123" s="66" t="s">
        <v>95</v>
      </c>
      <c r="B123" s="9" t="s">
        <v>96</v>
      </c>
      <c r="C123" s="20">
        <v>34100</v>
      </c>
      <c r="D123" s="20">
        <v>4034100</v>
      </c>
      <c r="E123" s="20">
        <v>4034100</v>
      </c>
      <c r="F123" s="6">
        <f t="shared" si="2"/>
        <v>11830.205278592375</v>
      </c>
      <c r="G123" s="6">
        <f t="shared" si="3"/>
        <v>100</v>
      </c>
      <c r="H123" s="34"/>
    </row>
    <row r="124" spans="1:8" ht="42.75" thickBot="1">
      <c r="A124" s="61" t="s">
        <v>97</v>
      </c>
      <c r="B124" s="67" t="s">
        <v>101</v>
      </c>
      <c r="C124" s="20">
        <v>0</v>
      </c>
      <c r="D124" s="20">
        <v>2425102.6</v>
      </c>
      <c r="E124" s="20">
        <v>2425102.6</v>
      </c>
      <c r="F124" s="6" t="e">
        <f t="shared" si="2"/>
        <v>#DIV/0!</v>
      </c>
      <c r="G124" s="6">
        <f t="shared" si="3"/>
        <v>100</v>
      </c>
      <c r="H124" s="34"/>
    </row>
    <row r="125" spans="1:8" ht="32.25" thickBot="1">
      <c r="A125" s="65" t="s">
        <v>98</v>
      </c>
      <c r="B125" s="67" t="s">
        <v>102</v>
      </c>
      <c r="C125" s="20">
        <v>0</v>
      </c>
      <c r="D125" s="20">
        <v>217020</v>
      </c>
      <c r="E125" s="20">
        <v>217020</v>
      </c>
      <c r="F125" s="6" t="e">
        <f t="shared" si="2"/>
        <v>#DIV/0!</v>
      </c>
      <c r="G125" s="6">
        <f t="shared" si="3"/>
        <v>100</v>
      </c>
      <c r="H125" s="34"/>
    </row>
    <row r="126" spans="1:8" ht="12.75" customHeight="1" hidden="1">
      <c r="A126" s="66"/>
      <c r="B126" s="9"/>
      <c r="C126" s="20"/>
      <c r="D126" s="20"/>
      <c r="E126" s="20"/>
      <c r="F126" s="6"/>
      <c r="G126" s="6"/>
      <c r="H126" s="34"/>
    </row>
    <row r="127" spans="1:8" ht="12.75" hidden="1">
      <c r="A127" s="24"/>
      <c r="B127" s="9"/>
      <c r="C127" s="6"/>
      <c r="D127" s="6"/>
      <c r="E127" s="6"/>
      <c r="F127" s="6"/>
      <c r="G127" s="6"/>
      <c r="H127" s="34"/>
    </row>
    <row r="128" spans="1:8" ht="12.75" hidden="1">
      <c r="A128" s="24"/>
      <c r="B128" s="9"/>
      <c r="C128" s="20"/>
      <c r="D128" s="20"/>
      <c r="E128" s="20"/>
      <c r="F128" s="6"/>
      <c r="G128" s="6"/>
      <c r="H128" s="34"/>
    </row>
    <row r="129" spans="1:8" ht="12.75" hidden="1">
      <c r="A129" s="24"/>
      <c r="B129" s="9"/>
      <c r="C129" s="6"/>
      <c r="D129" s="6"/>
      <c r="E129" s="6"/>
      <c r="F129" s="6"/>
      <c r="G129" s="6"/>
      <c r="H129" s="34"/>
    </row>
    <row r="130" spans="1:8" ht="12.75" hidden="1">
      <c r="A130" s="24"/>
      <c r="B130" s="9"/>
      <c r="C130" s="6"/>
      <c r="D130" s="6"/>
      <c r="E130" s="6"/>
      <c r="F130" s="6"/>
      <c r="G130" s="6"/>
      <c r="H130" s="34"/>
    </row>
    <row r="131" spans="1:8" ht="12.75" hidden="1">
      <c r="A131" s="24"/>
      <c r="B131" s="9"/>
      <c r="C131" s="6"/>
      <c r="D131" s="6"/>
      <c r="E131" s="6"/>
      <c r="F131" s="6"/>
      <c r="G131" s="6"/>
      <c r="H131" s="34"/>
    </row>
    <row r="132" spans="1:8" ht="12.75" hidden="1">
      <c r="A132" s="24"/>
      <c r="B132" s="9"/>
      <c r="C132" s="6"/>
      <c r="D132" s="6"/>
      <c r="E132" s="6"/>
      <c r="F132" s="6"/>
      <c r="G132" s="6"/>
      <c r="H132" s="34"/>
    </row>
    <row r="133" spans="1:8" ht="12.75" hidden="1">
      <c r="A133" s="24"/>
      <c r="B133" s="9"/>
      <c r="C133" s="6"/>
      <c r="D133" s="6"/>
      <c r="E133" s="6"/>
      <c r="F133" s="6"/>
      <c r="G133" s="6"/>
      <c r="H133" s="34"/>
    </row>
    <row r="134" spans="1:8" ht="12.75" hidden="1">
      <c r="A134" s="24"/>
      <c r="B134" s="9"/>
      <c r="C134" s="6"/>
      <c r="D134" s="6"/>
      <c r="E134" s="6"/>
      <c r="F134" s="6"/>
      <c r="G134" s="6"/>
      <c r="H134" s="34"/>
    </row>
    <row r="135" spans="1:8" ht="12.75" hidden="1">
      <c r="A135" s="24"/>
      <c r="B135" s="9"/>
      <c r="C135" s="6"/>
      <c r="D135" s="6"/>
      <c r="E135" s="6"/>
      <c r="F135" s="6"/>
      <c r="G135" s="6"/>
      <c r="H135" s="34"/>
    </row>
    <row r="136" spans="1:8" ht="12.75" hidden="1">
      <c r="A136" s="24"/>
      <c r="B136" s="9"/>
      <c r="C136" s="6"/>
      <c r="D136" s="6"/>
      <c r="E136" s="6"/>
      <c r="F136" s="6"/>
      <c r="G136" s="6"/>
      <c r="H136" s="34"/>
    </row>
    <row r="137" spans="1:8" ht="12.75" hidden="1">
      <c r="A137" s="24"/>
      <c r="B137" s="9"/>
      <c r="C137" s="6"/>
      <c r="D137" s="6"/>
      <c r="E137" s="6"/>
      <c r="F137" s="6"/>
      <c r="G137" s="6"/>
      <c r="H137" s="34"/>
    </row>
    <row r="138" spans="1:8" ht="12.75" hidden="1">
      <c r="A138" s="24"/>
      <c r="B138" s="9"/>
      <c r="C138" s="6"/>
      <c r="D138" s="6"/>
      <c r="E138" s="6"/>
      <c r="F138" s="6"/>
      <c r="G138" s="6"/>
      <c r="H138" s="34"/>
    </row>
    <row r="139" spans="1:8" ht="10.5" customHeight="1">
      <c r="A139" s="24" t="s">
        <v>58</v>
      </c>
      <c r="B139" s="8" t="s">
        <v>59</v>
      </c>
      <c r="C139" s="6">
        <f aca="true" t="shared" si="4" ref="C139:E140">C140</f>
        <v>0</v>
      </c>
      <c r="D139" s="6">
        <f t="shared" si="4"/>
        <v>125000</v>
      </c>
      <c r="E139" s="6">
        <f t="shared" si="4"/>
        <v>125000</v>
      </c>
      <c r="F139" s="6" t="e">
        <f aca="true" t="shared" si="5" ref="F135:F144">E139/C139*100</f>
        <v>#DIV/0!</v>
      </c>
      <c r="G139" s="6">
        <f aca="true" t="shared" si="6" ref="G135:G144">E139/D139*100</f>
        <v>100</v>
      </c>
      <c r="H139" s="34" t="s">
        <v>103</v>
      </c>
    </row>
    <row r="140" spans="1:8" ht="0.75" customHeight="1">
      <c r="A140" s="24" t="s">
        <v>60</v>
      </c>
      <c r="B140" s="8" t="s">
        <v>61</v>
      </c>
      <c r="C140" s="6">
        <f t="shared" si="4"/>
        <v>0</v>
      </c>
      <c r="D140" s="6">
        <f t="shared" si="4"/>
        <v>125000</v>
      </c>
      <c r="E140" s="6">
        <f t="shared" si="4"/>
        <v>125000</v>
      </c>
      <c r="F140" s="6" t="e">
        <f t="shared" si="5"/>
        <v>#DIV/0!</v>
      </c>
      <c r="G140" s="6">
        <f t="shared" si="6"/>
        <v>100</v>
      </c>
      <c r="H140" s="34" t="s">
        <v>62</v>
      </c>
    </row>
    <row r="141" spans="1:8" ht="24">
      <c r="A141" s="24" t="s">
        <v>99</v>
      </c>
      <c r="B141" s="8" t="s">
        <v>100</v>
      </c>
      <c r="C141" s="6">
        <v>0</v>
      </c>
      <c r="D141" s="6">
        <v>125000</v>
      </c>
      <c r="E141" s="6">
        <v>125000</v>
      </c>
      <c r="F141" s="6" t="e">
        <f t="shared" si="5"/>
        <v>#DIV/0!</v>
      </c>
      <c r="G141" s="6">
        <f t="shared" si="6"/>
        <v>100</v>
      </c>
      <c r="H141" s="34"/>
    </row>
    <row r="142" spans="1:8" ht="12.75" hidden="1">
      <c r="A142" s="3"/>
      <c r="B142" s="8"/>
      <c r="C142" s="39"/>
      <c r="D142" s="39"/>
      <c r="E142" s="39"/>
      <c r="F142" s="6"/>
      <c r="G142" s="6"/>
      <c r="H142" s="34"/>
    </row>
    <row r="143" spans="1:8" ht="12.75" hidden="1">
      <c r="A143" s="3"/>
      <c r="B143" s="8"/>
      <c r="C143" s="39"/>
      <c r="D143" s="39"/>
      <c r="E143" s="39"/>
      <c r="F143" s="6"/>
      <c r="G143" s="6"/>
      <c r="H143" s="34"/>
    </row>
    <row r="144" spans="1:8" ht="12.75" hidden="1">
      <c r="A144" s="1"/>
      <c r="B144" s="8"/>
      <c r="C144" s="39"/>
      <c r="D144" s="39"/>
      <c r="E144" s="39"/>
      <c r="F144" s="6"/>
      <c r="G144" s="6"/>
      <c r="H144" s="34"/>
    </row>
  </sheetData>
  <sheetProtection/>
  <mergeCells count="6">
    <mergeCell ref="G3:G4"/>
    <mergeCell ref="H3:H4"/>
    <mergeCell ref="H15:H20"/>
    <mergeCell ref="A1:E1"/>
    <mergeCell ref="F3:F4"/>
    <mergeCell ref="A2:H2"/>
  </mergeCells>
  <printOptions/>
  <pageMargins left="0.31496062992125984" right="0" top="0.35433070866141736" bottom="0.35433070866141736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Буравцова Тамара</cp:lastModifiedBy>
  <cp:lastPrinted>2023-03-13T07:25:54Z</cp:lastPrinted>
  <dcterms:created xsi:type="dcterms:W3CDTF">2007-11-14T13:29:26Z</dcterms:created>
  <dcterms:modified xsi:type="dcterms:W3CDTF">2023-03-15T09:48:05Z</dcterms:modified>
  <cp:category/>
  <cp:version/>
  <cp:contentType/>
  <cp:contentStatus/>
</cp:coreProperties>
</file>