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ey\Desktop\10-10-2022_12-15-10\"/>
    </mc:Choice>
  </mc:AlternateContent>
  <bookViews>
    <workbookView xWindow="0" yWindow="0" windowWidth="15570" windowHeight="8190" tabRatio="919"/>
  </bookViews>
  <sheets>
    <sheet name="01.10.2022 район" sheetId="40" r:id="rId1"/>
  </sheets>
  <calcPr calcId="152511"/>
</workbook>
</file>

<file path=xl/calcChain.xml><?xml version="1.0" encoding="utf-8"?>
<calcChain xmlns="http://schemas.openxmlformats.org/spreadsheetml/2006/main">
  <c r="B56" i="40" l="1"/>
  <c r="B30" i="40"/>
  <c r="B20" i="40"/>
  <c r="B7" i="40"/>
  <c r="B6" i="40" s="1"/>
  <c r="B39" i="40" s="1"/>
  <c r="B40" i="40" s="1"/>
  <c r="D56" i="40"/>
  <c r="F56" i="40" s="1"/>
  <c r="C56" i="40"/>
  <c r="F55" i="40"/>
  <c r="E55" i="40"/>
  <c r="F54" i="40"/>
  <c r="E54" i="40"/>
  <c r="E53" i="40"/>
  <c r="F52" i="40"/>
  <c r="E52" i="40"/>
  <c r="F51" i="40"/>
  <c r="E51" i="40"/>
  <c r="E50" i="40"/>
  <c r="F49" i="40"/>
  <c r="E49" i="40"/>
  <c r="F48" i="40"/>
  <c r="E48" i="40"/>
  <c r="E47" i="40"/>
  <c r="F46" i="40"/>
  <c r="E46" i="40"/>
  <c r="F45" i="40"/>
  <c r="E45" i="40"/>
  <c r="F44" i="40"/>
  <c r="E44" i="40"/>
  <c r="F43" i="40"/>
  <c r="E43" i="40"/>
  <c r="E56" i="40" s="1"/>
  <c r="F42" i="40"/>
  <c r="E42" i="40"/>
  <c r="F38" i="40"/>
  <c r="E38" i="40"/>
  <c r="F37" i="40"/>
  <c r="E37" i="40"/>
  <c r="F36" i="40"/>
  <c r="E36" i="40"/>
  <c r="F35" i="40"/>
  <c r="E35" i="40"/>
  <c r="F34" i="40"/>
  <c r="E34" i="40"/>
  <c r="E33" i="40"/>
  <c r="F32" i="40"/>
  <c r="E32" i="40"/>
  <c r="D30" i="40"/>
  <c r="E30" i="40" s="1"/>
  <c r="C30" i="40"/>
  <c r="E29" i="40"/>
  <c r="F28" i="40"/>
  <c r="E28" i="40"/>
  <c r="F27" i="40"/>
  <c r="E27" i="40"/>
  <c r="E26" i="40"/>
  <c r="F25" i="40"/>
  <c r="E25" i="40"/>
  <c r="E24" i="40"/>
  <c r="F23" i="40"/>
  <c r="E23" i="40"/>
  <c r="F22" i="40"/>
  <c r="E22" i="40"/>
  <c r="E20" i="40" s="1"/>
  <c r="D20" i="40"/>
  <c r="F20" i="40" s="1"/>
  <c r="C20" i="40"/>
  <c r="E18" i="40"/>
  <c r="F17" i="40"/>
  <c r="E17" i="40"/>
  <c r="E16" i="40"/>
  <c r="E15" i="40"/>
  <c r="E14" i="40"/>
  <c r="F13" i="40"/>
  <c r="E13" i="40"/>
  <c r="F12" i="40"/>
  <c r="E12" i="40"/>
  <c r="F11" i="40"/>
  <c r="E11" i="40"/>
  <c r="F10" i="40"/>
  <c r="E10" i="40"/>
  <c r="F9" i="40"/>
  <c r="E9" i="40"/>
  <c r="F8" i="40"/>
  <c r="E8" i="40"/>
  <c r="E7" i="40" s="1"/>
  <c r="E6" i="40" s="1"/>
  <c r="D7" i="40"/>
  <c r="F7" i="40" s="1"/>
  <c r="C7" i="40"/>
  <c r="C6" i="40" s="1"/>
  <c r="C39" i="40" s="1"/>
  <c r="C40" i="40" s="1"/>
  <c r="F30" i="40"/>
  <c r="D6" i="40" l="1"/>
  <c r="D39" i="40" l="1"/>
  <c r="F6" i="40"/>
  <c r="D40" i="40" l="1"/>
  <c r="E39" i="40"/>
  <c r="F39" i="40"/>
</calcChain>
</file>

<file path=xl/sharedStrings.xml><?xml version="1.0" encoding="utf-8"?>
<sst xmlns="http://schemas.openxmlformats.org/spreadsheetml/2006/main" count="58" uniqueCount="57">
  <si>
    <t>тыс . руб</t>
  </si>
  <si>
    <t>% исполн</t>
  </si>
  <si>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</si>
  <si>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</si>
  <si>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</si>
  <si>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</si>
  <si>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Акцизы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</si>
  <si>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</si>
  <si>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</si>
  <si>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</si>
  <si>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</si>
  <si>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</si>
  <si>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</si>
  <si>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</si>
  <si>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Прочие  налоговые доходы</t>
  </si>
  <si>
    <t>Неналоговые доходы</t>
  </si>
  <si>
    <t>в том числе: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</si>
  <si>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</si>
  <si>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</si>
  <si>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</si>
  <si>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</si>
  <si>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</si>
  <si>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</si>
  <si>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</si>
  <si>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Невыясненные поступления (внутр. обороты)</t>
  </si>
  <si>
    <t>Безвозмездные поступления от бюджетов  других  уровней</t>
  </si>
  <si>
    <t>Дотация на выравнивание уровня бюджетной обеспеченности</t>
  </si>
  <si>
    <t>Субвенции на выполнение передаваемых федеральных и областных полномочий</t>
  </si>
  <si>
    <t xml:space="preserve">Субсидии </t>
  </si>
  <si>
    <t>Иные межбюджетные трансферты</t>
  </si>
  <si>
    <t>ВСЕГО ДОХОДОВ</t>
  </si>
  <si>
    <t>ДЕФИЦИТ(-)ПРОФИЦИТ(+)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</si>
  <si>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</si>
  <si>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</si>
  <si>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</si>
  <si>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</si>
  <si>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</si>
  <si>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</si>
  <si>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</si>
  <si>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</si>
  <si>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 </t>
  </si>
  <si>
    <t>Здравоохранение и спорт</t>
  </si>
  <si>
    <t>Социальная политика</t>
  </si>
  <si>
    <t>Физическая культура  спорт</t>
  </si>
  <si>
    <t>Средства массовой информации</t>
  </si>
  <si>
    <t>Обслуживане долга</t>
  </si>
  <si>
    <t>Межбюджетные трансферты</t>
  </si>
  <si>
    <t>ВСЕГО РАСХОДОВ</t>
  </si>
  <si>
    <t>Дотация на сбалансированность</t>
  </si>
  <si>
    <t>Налог, взимаемый в связи с применением упрощенной системы налогообложения</t>
  </si>
  <si>
    <t>откл</t>
  </si>
  <si>
    <t>Возврат остатков</t>
  </si>
  <si>
    <t xml:space="preserve">Прочие безвозмездные поступления </t>
  </si>
  <si>
    <t>факт 01.10.2021</t>
  </si>
  <si>
    <t>план 01.10.2022</t>
  </si>
  <si>
    <t>факт 01.10.2022</t>
  </si>
  <si>
    <t>Сведения об исполнении  бюджета муниципального  района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</si>
</sst>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.0_р_."/>
  </numFmts>
  <fonts count="27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C000"/>
        <bgColor indexed="1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6" borderId="1" applyNumberFormat="0" applyAlignment="0" applyProtection="0"/>
    <xf numFmtId="0" fontId="4" fillId="16" borderId="2" applyNumberFormat="0" applyAlignment="0" applyProtection="0"/>
    <xf numFmtId="0" fontId="5" fillId="16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7" borderId="7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25" fillId="19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21" fillId="0" borderId="0" xfId="0" applyFont="1"/>
    <xf numFmtId="0" fontId="0" fillId="0" borderId="0" xfId="0" applyFill="1"/>
    <xf numFmtId="173" fontId="20" fillId="0" borderId="10" xfId="0" applyNumberFormat="1" applyFont="1" applyBorder="1" applyAlignment="1">
      <alignment horizontal="center" vertical="top" wrapText="1"/>
    </xf>
    <xf numFmtId="173" fontId="0" fillId="0" borderId="0" xfId="0" applyNumberFormat="1" applyAlignment="1"/>
    <xf numFmtId="0" fontId="19" fillId="0" borderId="11" xfId="0" applyFont="1" applyBorder="1"/>
    <xf numFmtId="0" fontId="20" fillId="8" borderId="11" xfId="0" applyFont="1" applyFill="1" applyBorder="1" applyAlignment="1">
      <alignment horizontal="justify" vertical="top"/>
    </xf>
    <xf numFmtId="0" fontId="20" fillId="0" borderId="11" xfId="0" applyFont="1" applyBorder="1" applyAlignment="1">
      <alignment horizontal="justify" vertical="top"/>
    </xf>
    <xf numFmtId="0" fontId="22" fillId="0" borderId="11" xfId="0" applyFont="1" applyBorder="1" applyAlignment="1">
      <alignment horizontal="justify" vertical="top"/>
    </xf>
    <xf numFmtId="0" fontId="23" fillId="0" borderId="11" xfId="0" applyFont="1" applyBorder="1" applyAlignment="1">
      <alignment horizontal="justify" vertical="top"/>
    </xf>
    <xf numFmtId="0" fontId="24" fillId="0" borderId="11" xfId="0" applyFont="1" applyBorder="1" applyAlignment="1">
      <alignment horizontal="justify" vertical="top"/>
    </xf>
    <xf numFmtId="0" fontId="23" fillId="0" borderId="11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left" wrapText="1"/>
    </xf>
    <xf numFmtId="173" fontId="21" fillId="0" borderId="12" xfId="0" applyNumberFormat="1" applyFont="1" applyBorder="1"/>
    <xf numFmtId="173" fontId="22" fillId="0" borderId="12" xfId="0" applyNumberFormat="1" applyFont="1" applyBorder="1" applyAlignment="1"/>
    <xf numFmtId="173" fontId="20" fillId="0" borderId="12" xfId="0" applyNumberFormat="1" applyFont="1" applyBorder="1" applyAlignment="1"/>
    <xf numFmtId="173" fontId="20" fillId="8" borderId="12" xfId="0" applyNumberFormat="1" applyFont="1" applyFill="1" applyBorder="1" applyAlignment="1"/>
    <xf numFmtId="173" fontId="20" fillId="0" borderId="12" xfId="0" applyNumberFormat="1" applyFont="1" applyBorder="1"/>
    <xf numFmtId="173" fontId="19" fillId="8" borderId="13" xfId="0" applyNumberFormat="1" applyFont="1" applyFill="1" applyBorder="1" applyAlignment="1"/>
    <xf numFmtId="173" fontId="22" fillId="0" borderId="12" xfId="0" applyNumberFormat="1" applyFont="1" applyFill="1" applyBorder="1" applyAlignment="1"/>
    <xf numFmtId="173" fontId="20" fillId="0" borderId="12" xfId="0" applyNumberFormat="1" applyFont="1" applyFill="1" applyBorder="1" applyAlignment="1"/>
    <xf numFmtId="173" fontId="21" fillId="0" borderId="12" xfId="0" applyNumberFormat="1" applyFont="1" applyFill="1" applyBorder="1"/>
    <xf numFmtId="173" fontId="23" fillId="0" borderId="12" xfId="0" applyNumberFormat="1" applyFont="1" applyFill="1" applyBorder="1"/>
    <xf numFmtId="173" fontId="23" fillId="0" borderId="12" xfId="0" applyNumberFormat="1" applyFont="1" applyFill="1" applyBorder="1" applyAlignment="1"/>
    <xf numFmtId="173" fontId="26" fillId="0" borderId="12" xfId="0" applyNumberFormat="1" applyFont="1" applyFill="1" applyBorder="1" applyAlignment="1"/>
    <xf numFmtId="173" fontId="26" fillId="21" borderId="12" xfId="0" applyNumberFormat="1" applyFont="1" applyFill="1" applyBorder="1" applyAlignment="1"/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</cellXfs>
  <cellStyles count="34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Акцент1" xfId="9" builtinId="29" customBuiltin="1"/>
    <cellStyle name="Акцент2" xfId="10" builtinId="33" customBuiltin="1"/>
    <cellStyle name="Акцент3" xfId="11" builtinId="37" customBuiltin="1"/>
    <cellStyle name="Акцент4" xfId="12" builtinId="41" customBuiltin="1"/>
    <cellStyle name="Акцент5" xfId="13" builtinId="45" customBuiltin="1"/>
    <cellStyle name="Акцент6" xfId="14" builtinId="49" customBuiltin="1"/>
    <cellStyle name="Ввод " xfId="15" builtinId="20" customBuiltin="1"/>
    <cellStyle name="Вывод" xfId="16" builtinId="21" customBuiltin="1"/>
    <cellStyle name="Вычисление" xfId="1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22" builtinId="25" customBuiltin="1"/>
    <cellStyle name="Контрольная ячейка" xfId="23" builtinId="23" customBuiltin="1"/>
    <cellStyle name="Название" xfId="24" builtinId="15" customBuiltin="1"/>
    <cellStyle name="Нейтральный" xfId="25" builtinId="28" customBuiltin="1"/>
    <cellStyle name="Обычный" xfId="0" builtinId="0"/>
    <cellStyle name="Обычный 2" xfId="26"/>
    <cellStyle name="Плохой" xfId="27" builtinId="27" customBuiltin="1"/>
    <cellStyle name="Пояснение" xfId="28" builtinId="53" customBuiltin="1"/>
    <cellStyle name="Примечание" xfId="29" builtinId="10" customBuiltin="1"/>
    <cellStyle name="Примечание 2" xfId="30"/>
    <cellStyle name="Связанная ячейка" xfId="31" builtinId="24" customBuiltin="1"/>
    <cellStyle name="Текст предупреждения" xfId="32" builtinId="11" customBuiltin="1"/>
    <cellStyle name="Хороший" xfId="3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F56"/>
  <sheetViews>
    <sheetView tabSelected="1" topLeftCell="A28" zoomScale="73" zoomScaleNormal="73" workbookViewId="0">
      <selection activeCell="I24" sqref="I24"/>
    </sheetView>
  </sheetViews>
  <sheetFormatPr defaultRowHeight="12.75" x14ac:dyDescent="0.2"/>
  <cols>
    <col min="1" max="1" width="74" customWidth="1"/>
    <col min="2" max="4" width="12.85546875" style="5" customWidth="1"/>
    <col min="5" max="5" width="13.7109375" style="5" customWidth="1"/>
    <col min="6" max="6" width="13.42578125" style="5" customWidth="1"/>
  </cols>
  <sheetData>
    <row r="2" spans="1:6" ht="15.75" customHeight="1" x14ac:dyDescent="0.25">
      <c r="A2" s="27" t="s">
        <v>56</v>
      </c>
      <c r="B2" s="27"/>
      <c r="C2" s="27"/>
      <c r="D2" s="27"/>
      <c r="E2" s="27"/>
      <c r="F2" s="27"/>
    </row>
    <row r="3" spans="1:6" ht="15" customHeight="1" x14ac:dyDescent="0.2">
      <c r="A3" s="28" t="s">
        <v>0</v>
      </c>
      <c r="B3" s="28"/>
      <c r="C3" s="28"/>
      <c r="D3" s="28"/>
      <c r="E3" s="28"/>
      <c r="F3" s="28"/>
    </row>
    <row r="4" spans="1:6" ht="31.5" x14ac:dyDescent="0.2">
      <c r="A4" s="6"/>
      <c r="B4" s="4" t="s">
        <v>53</v>
      </c>
      <c r="C4" s="4" t="s">
        <v>54</v>
      </c>
      <c r="D4" s="4" t="s">
        <v>55</v>
      </c>
      <c r="E4" s="4" t="s">
        <v>50</v>
      </c>
      <c r="F4" s="4" t="s">
        <v>1</v>
      </c>
    </row>
    <row r="5" spans="1:6" ht="15.75" x14ac:dyDescent="0.2">
      <c r="A5" s="7" t="s">
        <v>2</v>
      </c>
      <c r="B5" s="19"/>
      <c r="C5" s="19"/>
      <c r="D5" s="19"/>
      <c r="E5" s="19"/>
      <c r="F5" s="19">
        <v>75</v>
      </c>
    </row>
    <row r="6" spans="1:6" ht="17.850000000000001" customHeight="1" x14ac:dyDescent="0.25">
      <c r="A6" s="8" t="s">
        <v>3</v>
      </c>
      <c r="B6" s="23">
        <f>B7+B20</f>
        <v>23286.9</v>
      </c>
      <c r="C6" s="22">
        <f>C7+C20</f>
        <v>31574.600000000002</v>
      </c>
      <c r="D6" s="22">
        <f>D7+D20</f>
        <v>25659.5</v>
      </c>
      <c r="E6" s="14">
        <f>E7+E20</f>
        <v>-7493.4000000000015</v>
      </c>
      <c r="F6" s="15">
        <f t="shared" ref="F6:F20" si="0">D6/C6*100</f>
        <v>81.266270989972938</v>
      </c>
    </row>
    <row r="7" spans="1:6" ht="17.850000000000001" customHeight="1" x14ac:dyDescent="0.25">
      <c r="A7" s="8" t="s">
        <v>4</v>
      </c>
      <c r="B7" s="23">
        <f>SUM(B8:B18)</f>
        <v>22390.400000000001</v>
      </c>
      <c r="C7" s="22">
        <f>SUM(C8:C18)</f>
        <v>30384.000000000004</v>
      </c>
      <c r="D7" s="22">
        <f>SUM(D8:D18)</f>
        <v>25030.9</v>
      </c>
      <c r="E7" s="14">
        <f>E8+E9+E11+E12+E13+E14+E15+E16+E17+E18+E19</f>
        <v>-6931.4000000000015</v>
      </c>
      <c r="F7" s="15">
        <f t="shared" si="0"/>
        <v>82.381845708267505</v>
      </c>
    </row>
    <row r="8" spans="1:6" s="1" customFormat="1" ht="15.75" x14ac:dyDescent="0.25">
      <c r="A8" s="9" t="s">
        <v>5</v>
      </c>
      <c r="B8" s="24">
        <v>17031.7</v>
      </c>
      <c r="C8" s="20">
        <v>23314.7</v>
      </c>
      <c r="D8" s="20">
        <v>17370.3</v>
      </c>
      <c r="E8" s="15">
        <f>D8-C8</f>
        <v>-5944.4000000000015</v>
      </c>
      <c r="F8" s="15">
        <f t="shared" si="0"/>
        <v>74.503639334840244</v>
      </c>
    </row>
    <row r="9" spans="1:6" s="1" customFormat="1" ht="15.75" x14ac:dyDescent="0.25">
      <c r="A9" s="9" t="s">
        <v>6</v>
      </c>
      <c r="B9" s="24">
        <v>2708.9</v>
      </c>
      <c r="C9" s="20">
        <v>3823.9</v>
      </c>
      <c r="D9" s="20">
        <v>3289.4</v>
      </c>
      <c r="E9" s="15">
        <f t="shared" ref="E9:E18" si="1">D9-C9</f>
        <v>-534.5</v>
      </c>
      <c r="F9" s="15">
        <f t="shared" si="0"/>
        <v>86.022124009519075</v>
      </c>
    </row>
    <row r="10" spans="1:6" s="1" customFormat="1" ht="31.5" x14ac:dyDescent="0.25">
      <c r="A10" s="9" t="s">
        <v>49</v>
      </c>
      <c r="B10" s="24">
        <v>2075.3000000000002</v>
      </c>
      <c r="C10" s="20">
        <v>2573.1999999999998</v>
      </c>
      <c r="D10" s="20">
        <v>4151.5</v>
      </c>
      <c r="E10" s="15">
        <f>D10-C10</f>
        <v>1578.3000000000002</v>
      </c>
      <c r="F10" s="15">
        <f>D10/C10*100</f>
        <v>161.33607958961605</v>
      </c>
    </row>
    <row r="11" spans="1:6" s="1" customFormat="1" ht="20.100000000000001" customHeight="1" x14ac:dyDescent="0.25">
      <c r="A11" s="9" t="s">
        <v>7</v>
      </c>
      <c r="B11" s="24">
        <v>144.69999999999999</v>
      </c>
      <c r="C11" s="20">
        <v>0</v>
      </c>
      <c r="D11" s="20">
        <v>-54.8</v>
      </c>
      <c r="E11" s="15">
        <f t="shared" si="1"/>
        <v>-54.8</v>
      </c>
      <c r="F11" s="15" t="e">
        <f t="shared" si="0"/>
        <v>#DIV/0!</v>
      </c>
    </row>
    <row r="12" spans="1:6" s="1" customFormat="1" ht="15.75" x14ac:dyDescent="0.25">
      <c r="A12" s="9" t="s">
        <v>8</v>
      </c>
      <c r="B12" s="24">
        <v>129.6</v>
      </c>
      <c r="C12" s="20">
        <v>130.19999999999999</v>
      </c>
      <c r="D12" s="20">
        <v>0</v>
      </c>
      <c r="E12" s="15">
        <f t="shared" si="1"/>
        <v>-130.19999999999999</v>
      </c>
      <c r="F12" s="15">
        <f t="shared" si="0"/>
        <v>0</v>
      </c>
    </row>
    <row r="13" spans="1:6" s="1" customFormat="1" ht="30" x14ac:dyDescent="0.25">
      <c r="A13" s="10" t="s">
        <v>9</v>
      </c>
      <c r="B13" s="24">
        <v>128.5</v>
      </c>
      <c r="C13" s="20">
        <v>244</v>
      </c>
      <c r="D13" s="20">
        <v>30.1</v>
      </c>
      <c r="E13" s="15">
        <f t="shared" si="1"/>
        <v>-213.9</v>
      </c>
      <c r="F13" s="15">
        <f t="shared" si="0"/>
        <v>12.336065573770492</v>
      </c>
    </row>
    <row r="14" spans="1:6" s="1" customFormat="1" ht="15.75" x14ac:dyDescent="0.25">
      <c r="A14" s="9" t="s">
        <v>10</v>
      </c>
      <c r="B14" s="24">
        <v>0</v>
      </c>
      <c r="C14" s="20">
        <v>0</v>
      </c>
      <c r="D14" s="20">
        <v>0</v>
      </c>
      <c r="E14" s="15">
        <f t="shared" si="1"/>
        <v>0</v>
      </c>
      <c r="F14" s="15">
        <v>0</v>
      </c>
    </row>
    <row r="15" spans="1:6" s="1" customFormat="1" ht="15.75" x14ac:dyDescent="0.25">
      <c r="A15" s="9" t="s">
        <v>11</v>
      </c>
      <c r="B15" s="24">
        <v>0</v>
      </c>
      <c r="C15" s="20">
        <v>0</v>
      </c>
      <c r="D15" s="20">
        <v>0</v>
      </c>
      <c r="E15" s="15">
        <f t="shared" si="1"/>
        <v>0</v>
      </c>
      <c r="F15" s="15">
        <v>0</v>
      </c>
    </row>
    <row r="16" spans="1:6" s="1" customFormat="1" ht="16.350000000000001" customHeight="1" x14ac:dyDescent="0.25">
      <c r="A16" s="10" t="s">
        <v>12</v>
      </c>
      <c r="B16" s="24">
        <v>0</v>
      </c>
      <c r="C16" s="20">
        <v>0</v>
      </c>
      <c r="D16" s="20">
        <v>0</v>
      </c>
      <c r="E16" s="15">
        <f t="shared" si="1"/>
        <v>0</v>
      </c>
      <c r="F16" s="15">
        <v>0</v>
      </c>
    </row>
    <row r="17" spans="1:6" s="1" customFormat="1" ht="15.75" x14ac:dyDescent="0.25">
      <c r="A17" s="9" t="s">
        <v>13</v>
      </c>
      <c r="B17" s="24">
        <v>171.7</v>
      </c>
      <c r="C17" s="20">
        <v>298</v>
      </c>
      <c r="D17" s="20">
        <v>244.4</v>
      </c>
      <c r="E17" s="15">
        <f t="shared" si="1"/>
        <v>-53.599999999999994</v>
      </c>
      <c r="F17" s="15">
        <f t="shared" si="0"/>
        <v>82.013422818791952</v>
      </c>
    </row>
    <row r="18" spans="1:6" s="1" customFormat="1" ht="15.75" x14ac:dyDescent="0.25">
      <c r="A18" s="9" t="s">
        <v>14</v>
      </c>
      <c r="B18" s="24">
        <v>0</v>
      </c>
      <c r="C18" s="20">
        <v>0</v>
      </c>
      <c r="D18" s="20">
        <v>0</v>
      </c>
      <c r="E18" s="15">
        <f t="shared" si="1"/>
        <v>0</v>
      </c>
      <c r="F18" s="15">
        <v>0</v>
      </c>
    </row>
    <row r="19" spans="1:6" s="2" customFormat="1" ht="15.75" x14ac:dyDescent="0.25">
      <c r="A19" s="8"/>
      <c r="B19" s="24"/>
      <c r="C19" s="21"/>
      <c r="D19" s="21"/>
      <c r="E19" s="15"/>
      <c r="F19" s="15"/>
    </row>
    <row r="20" spans="1:6" ht="15.75" x14ac:dyDescent="0.25">
      <c r="A20" s="8" t="s">
        <v>15</v>
      </c>
      <c r="B20" s="25">
        <f>B22+B23+B24+B25+B26+B27+B28+B29</f>
        <v>896.5</v>
      </c>
      <c r="C20" s="21">
        <f>SUM(C22:C29)</f>
        <v>1190.5999999999999</v>
      </c>
      <c r="D20" s="21">
        <f>SUM(D22:D29)</f>
        <v>628.6</v>
      </c>
      <c r="E20" s="16">
        <f>E22+E23+E24+E25+E26+E27+E28+E29</f>
        <v>-562</v>
      </c>
      <c r="F20" s="15">
        <f t="shared" si="0"/>
        <v>52.796909121451371</v>
      </c>
    </row>
    <row r="21" spans="1:6" s="1" customFormat="1" ht="15.75" x14ac:dyDescent="0.25">
      <c r="A21" s="9" t="s">
        <v>16</v>
      </c>
      <c r="B21" s="25"/>
      <c r="C21" s="21"/>
      <c r="D21" s="21"/>
      <c r="E21" s="16"/>
      <c r="F21" s="15"/>
    </row>
    <row r="22" spans="1:6" s="1" customFormat="1" ht="31.5" x14ac:dyDescent="0.25">
      <c r="A22" s="9" t="s">
        <v>17</v>
      </c>
      <c r="B22" s="24">
        <v>274.39999999999998</v>
      </c>
      <c r="C22" s="20">
        <v>525</v>
      </c>
      <c r="D22" s="20">
        <v>252.5</v>
      </c>
      <c r="E22" s="15">
        <f t="shared" ref="E22:E30" si="2">D22-C22</f>
        <v>-272.5</v>
      </c>
      <c r="F22" s="15">
        <f t="shared" ref="F22:F30" si="3">D22/C22*100</f>
        <v>48.095238095238095</v>
      </c>
    </row>
    <row r="23" spans="1:6" s="1" customFormat="1" ht="19.5" customHeight="1" x14ac:dyDescent="0.25">
      <c r="A23" s="9" t="s">
        <v>18</v>
      </c>
      <c r="B23" s="24">
        <v>4.5999999999999996</v>
      </c>
      <c r="C23" s="20">
        <v>9.3000000000000007</v>
      </c>
      <c r="D23" s="20">
        <v>8.1999999999999993</v>
      </c>
      <c r="E23" s="15">
        <f t="shared" si="2"/>
        <v>-1.1000000000000014</v>
      </c>
      <c r="F23" s="15">
        <f t="shared" si="3"/>
        <v>88.172043010752674</v>
      </c>
    </row>
    <row r="24" spans="1:6" s="1" customFormat="1" ht="15.75" x14ac:dyDescent="0.25">
      <c r="A24" s="9" t="s">
        <v>19</v>
      </c>
      <c r="B24" s="24">
        <v>0</v>
      </c>
      <c r="C24" s="20">
        <v>0</v>
      </c>
      <c r="D24" s="20">
        <v>0</v>
      </c>
      <c r="E24" s="15">
        <f t="shared" si="2"/>
        <v>0</v>
      </c>
      <c r="F24" s="15">
        <v>0</v>
      </c>
    </row>
    <row r="25" spans="1:6" s="1" customFormat="1" ht="15.75" x14ac:dyDescent="0.25">
      <c r="A25" s="9" t="s">
        <v>20</v>
      </c>
      <c r="B25" s="24">
        <v>7.2</v>
      </c>
      <c r="C25" s="20">
        <v>50</v>
      </c>
      <c r="D25" s="20">
        <v>13</v>
      </c>
      <c r="E25" s="15">
        <f t="shared" si="2"/>
        <v>-37</v>
      </c>
      <c r="F25" s="15">
        <f t="shared" si="3"/>
        <v>26</v>
      </c>
    </row>
    <row r="26" spans="1:6" s="1" customFormat="1" ht="15.75" x14ac:dyDescent="0.25">
      <c r="A26" s="9" t="s">
        <v>21</v>
      </c>
      <c r="B26" s="24">
        <v>0</v>
      </c>
      <c r="C26" s="20">
        <v>0</v>
      </c>
      <c r="D26" s="20">
        <v>0</v>
      </c>
      <c r="E26" s="15">
        <f t="shared" si="2"/>
        <v>0</v>
      </c>
      <c r="F26" s="15">
        <v>0</v>
      </c>
    </row>
    <row r="27" spans="1:6" s="1" customFormat="1" ht="15.75" x14ac:dyDescent="0.25">
      <c r="A27" s="9" t="s">
        <v>22</v>
      </c>
      <c r="B27" s="24">
        <v>610.29999999999995</v>
      </c>
      <c r="C27" s="20">
        <v>606.29999999999995</v>
      </c>
      <c r="D27" s="20">
        <v>348</v>
      </c>
      <c r="E27" s="15">
        <f t="shared" si="2"/>
        <v>-258.29999999999995</v>
      </c>
      <c r="F27" s="15">
        <f t="shared" si="3"/>
        <v>57.397328055418114</v>
      </c>
    </row>
    <row r="28" spans="1:6" s="1" customFormat="1" ht="15.75" x14ac:dyDescent="0.25">
      <c r="A28" s="9" t="s">
        <v>23</v>
      </c>
      <c r="B28" s="24">
        <v>0</v>
      </c>
      <c r="C28" s="20">
        <v>0</v>
      </c>
      <c r="D28" s="20">
        <v>6.9</v>
      </c>
      <c r="E28" s="15">
        <f t="shared" si="2"/>
        <v>6.9</v>
      </c>
      <c r="F28" s="15" t="e">
        <f t="shared" si="3"/>
        <v>#DIV/0!</v>
      </c>
    </row>
    <row r="29" spans="1:6" s="1" customFormat="1" ht="15.75" x14ac:dyDescent="0.25">
      <c r="A29" s="9" t="s">
        <v>24</v>
      </c>
      <c r="B29" s="24">
        <v>0</v>
      </c>
      <c r="C29" s="20">
        <v>0</v>
      </c>
      <c r="D29" s="20">
        <v>0</v>
      </c>
      <c r="E29" s="15">
        <f t="shared" si="2"/>
        <v>0</v>
      </c>
      <c r="F29" s="15">
        <v>0</v>
      </c>
    </row>
    <row r="30" spans="1:6" ht="15.75" x14ac:dyDescent="0.25">
      <c r="A30" s="8" t="s">
        <v>25</v>
      </c>
      <c r="B30" s="25">
        <f>SUM(B32:B38)</f>
        <v>104696.8</v>
      </c>
      <c r="C30" s="21">
        <f>SUM(C32:C36)</f>
        <v>177715.69999999998</v>
      </c>
      <c r="D30" s="21">
        <f>SUM(D32:D36)</f>
        <v>137453.29999999999</v>
      </c>
      <c r="E30" s="16">
        <f t="shared" si="2"/>
        <v>-40262.399999999994</v>
      </c>
      <c r="F30" s="15">
        <f t="shared" si="3"/>
        <v>77.344488978745261</v>
      </c>
    </row>
    <row r="31" spans="1:6" ht="14.1" customHeight="1" x14ac:dyDescent="0.25">
      <c r="A31" s="11" t="s">
        <v>16</v>
      </c>
      <c r="B31" s="24"/>
      <c r="C31" s="20"/>
      <c r="D31" s="20"/>
      <c r="E31" s="15"/>
      <c r="F31" s="15"/>
    </row>
    <row r="32" spans="1:6" ht="15.75" x14ac:dyDescent="0.25">
      <c r="A32" s="9" t="s">
        <v>26</v>
      </c>
      <c r="B32" s="24">
        <v>43673.8</v>
      </c>
      <c r="C32" s="20">
        <v>70273.5</v>
      </c>
      <c r="D32" s="20">
        <v>61330.8</v>
      </c>
      <c r="E32" s="15">
        <f t="shared" ref="E32:E39" si="4">D32-C32</f>
        <v>-8942.6999999999971</v>
      </c>
      <c r="F32" s="15">
        <f t="shared" ref="F32:F39" si="5">D32/C32*100</f>
        <v>87.274434886550409</v>
      </c>
    </row>
    <row r="33" spans="1:6" ht="15.75" x14ac:dyDescent="0.25">
      <c r="A33" s="9" t="s">
        <v>48</v>
      </c>
      <c r="B33" s="24">
        <v>2036.4</v>
      </c>
      <c r="C33" s="20">
        <v>0</v>
      </c>
      <c r="D33" s="20">
        <v>0</v>
      </c>
      <c r="E33" s="15">
        <f t="shared" si="4"/>
        <v>0</v>
      </c>
      <c r="F33" s="15">
        <v>0</v>
      </c>
    </row>
    <row r="34" spans="1:6" ht="30" x14ac:dyDescent="0.25">
      <c r="A34" s="12" t="s">
        <v>27</v>
      </c>
      <c r="B34" s="24">
        <v>31578.400000000001</v>
      </c>
      <c r="C34" s="20">
        <v>41371.699999999997</v>
      </c>
      <c r="D34" s="20">
        <v>31353.5</v>
      </c>
      <c r="E34" s="15">
        <f t="shared" si="4"/>
        <v>-10018.199999999997</v>
      </c>
      <c r="F34" s="15">
        <f t="shared" si="5"/>
        <v>75.784896438870049</v>
      </c>
    </row>
    <row r="35" spans="1:6" ht="15.75" x14ac:dyDescent="0.25">
      <c r="A35" s="9" t="s">
        <v>28</v>
      </c>
      <c r="B35" s="24">
        <v>24829.8</v>
      </c>
      <c r="C35" s="20">
        <v>49508.2</v>
      </c>
      <c r="D35" s="20">
        <v>32432.6</v>
      </c>
      <c r="E35" s="15">
        <f t="shared" si="4"/>
        <v>-17075.599999999999</v>
      </c>
      <c r="F35" s="15">
        <f t="shared" si="5"/>
        <v>65.509551953009804</v>
      </c>
    </row>
    <row r="36" spans="1:6" ht="15.75" x14ac:dyDescent="0.25">
      <c r="A36" s="9" t="s">
        <v>29</v>
      </c>
      <c r="B36" s="24">
        <v>2740.7</v>
      </c>
      <c r="C36" s="20">
        <v>16562.3</v>
      </c>
      <c r="D36" s="20">
        <v>12336.4</v>
      </c>
      <c r="E36" s="15">
        <f t="shared" si="4"/>
        <v>-4225.8999999999996</v>
      </c>
      <c r="F36" s="15">
        <f t="shared" si="5"/>
        <v>74.484823967685656</v>
      </c>
    </row>
    <row r="37" spans="1:6" ht="15.75" x14ac:dyDescent="0.25">
      <c r="A37" s="9" t="s">
        <v>51</v>
      </c>
      <c r="B37" s="24">
        <v>-162.30000000000001</v>
      </c>
      <c r="C37" s="20">
        <v>-1.8</v>
      </c>
      <c r="D37" s="20">
        <v>-1.8</v>
      </c>
      <c r="E37" s="15">
        <f>D37-C37</f>
        <v>0</v>
      </c>
      <c r="F37" s="15">
        <f>D37/C37*100</f>
        <v>100</v>
      </c>
    </row>
    <row r="38" spans="1:6" ht="15.75" x14ac:dyDescent="0.25">
      <c r="A38" s="8" t="s">
        <v>52</v>
      </c>
      <c r="B38" s="24">
        <v>0</v>
      </c>
      <c r="C38" s="20">
        <v>99</v>
      </c>
      <c r="D38" s="20">
        <v>99</v>
      </c>
      <c r="E38" s="15">
        <f t="shared" si="4"/>
        <v>0</v>
      </c>
      <c r="F38" s="15">
        <f t="shared" si="5"/>
        <v>100</v>
      </c>
    </row>
    <row r="39" spans="1:6" ht="15.75" x14ac:dyDescent="0.25">
      <c r="A39" s="8" t="s">
        <v>30</v>
      </c>
      <c r="B39" s="25">
        <f>B6+B30</f>
        <v>127983.70000000001</v>
      </c>
      <c r="C39" s="16">
        <f>C6+C30+C37+C38</f>
        <v>209387.5</v>
      </c>
      <c r="D39" s="16">
        <f>D6+D30+D37+D38</f>
        <v>163210</v>
      </c>
      <c r="E39" s="16">
        <f t="shared" si="4"/>
        <v>-46177.5</v>
      </c>
      <c r="F39" s="15">
        <f t="shared" si="5"/>
        <v>77.946391260223265</v>
      </c>
    </row>
    <row r="40" spans="1:6" ht="15.75" x14ac:dyDescent="0.25">
      <c r="A40" s="8" t="s">
        <v>31</v>
      </c>
      <c r="B40" s="25">
        <f>B39-B56</f>
        <v>6676.8000000000029</v>
      </c>
      <c r="C40" s="16">
        <f>C39-C56</f>
        <v>-8375.7000000000116</v>
      </c>
      <c r="D40" s="16">
        <f>D39-D56</f>
        <v>11333.600000000006</v>
      </c>
      <c r="E40" s="16"/>
      <c r="F40" s="15"/>
    </row>
    <row r="41" spans="1:6" s="3" customFormat="1" ht="15.75" x14ac:dyDescent="0.25">
      <c r="A41" s="7" t="s">
        <v>32</v>
      </c>
      <c r="B41" s="26"/>
      <c r="C41" s="17"/>
      <c r="D41" s="17"/>
      <c r="E41" s="17"/>
      <c r="F41" s="17"/>
    </row>
    <row r="42" spans="1:6" ht="15.75" x14ac:dyDescent="0.25">
      <c r="A42" s="13" t="s">
        <v>33</v>
      </c>
      <c r="B42" s="24">
        <v>20239.400000000001</v>
      </c>
      <c r="C42" s="20">
        <v>35086.199999999997</v>
      </c>
      <c r="D42" s="20">
        <v>19455.400000000001</v>
      </c>
      <c r="E42" s="15">
        <f>D42-C42</f>
        <v>-15630.799999999996</v>
      </c>
      <c r="F42" s="15">
        <f>D42/C42*100</f>
        <v>55.450290997600206</v>
      </c>
    </row>
    <row r="43" spans="1:6" ht="15.75" x14ac:dyDescent="0.25">
      <c r="A43" s="13" t="s">
        <v>34</v>
      </c>
      <c r="B43" s="24">
        <v>265.89999999999998</v>
      </c>
      <c r="C43" s="20">
        <v>450</v>
      </c>
      <c r="D43" s="20">
        <v>229.8</v>
      </c>
      <c r="E43" s="15">
        <f t="shared" ref="E43:E55" si="6">D43-C43</f>
        <v>-220.2</v>
      </c>
      <c r="F43" s="15">
        <f t="shared" ref="F43:F56" si="7">D43/C43*100</f>
        <v>51.06666666666667</v>
      </c>
    </row>
    <row r="44" spans="1:6" ht="15.75" x14ac:dyDescent="0.25">
      <c r="A44" s="13" t="s">
        <v>35</v>
      </c>
      <c r="B44" s="24">
        <v>2584.6999999999998</v>
      </c>
      <c r="C44" s="20">
        <v>3733</v>
      </c>
      <c r="D44" s="20">
        <v>2857.1</v>
      </c>
      <c r="E44" s="15">
        <f t="shared" si="6"/>
        <v>-875.90000000000009</v>
      </c>
      <c r="F44" s="15">
        <f t="shared" si="7"/>
        <v>76.536297883739607</v>
      </c>
    </row>
    <row r="45" spans="1:6" ht="15.75" x14ac:dyDescent="0.25">
      <c r="A45" s="13" t="s">
        <v>36</v>
      </c>
      <c r="B45" s="24">
        <v>8452.7999999999993</v>
      </c>
      <c r="C45" s="20">
        <v>16316.8</v>
      </c>
      <c r="D45" s="20">
        <v>11609.4</v>
      </c>
      <c r="E45" s="15">
        <f t="shared" si="6"/>
        <v>-4707.3999999999996</v>
      </c>
      <c r="F45" s="15">
        <f t="shared" si="7"/>
        <v>71.149980388311434</v>
      </c>
    </row>
    <row r="46" spans="1:6" ht="15.75" x14ac:dyDescent="0.25">
      <c r="A46" s="13" t="s">
        <v>37</v>
      </c>
      <c r="B46" s="24">
        <v>4010.7</v>
      </c>
      <c r="C46" s="20">
        <v>25248.6</v>
      </c>
      <c r="D46" s="20">
        <v>13332.6</v>
      </c>
      <c r="E46" s="15">
        <f t="shared" si="6"/>
        <v>-11915.999999999998</v>
      </c>
      <c r="F46" s="15">
        <f t="shared" si="7"/>
        <v>52.805304056462546</v>
      </c>
    </row>
    <row r="47" spans="1:6" ht="15.75" x14ac:dyDescent="0.25">
      <c r="A47" s="13" t="s">
        <v>38</v>
      </c>
      <c r="B47" s="24">
        <v>0</v>
      </c>
      <c r="C47" s="20">
        <v>135.6</v>
      </c>
      <c r="D47" s="20">
        <v>0</v>
      </c>
      <c r="E47" s="15">
        <f t="shared" si="6"/>
        <v>-135.6</v>
      </c>
      <c r="F47" s="15">
        <v>0</v>
      </c>
    </row>
    <row r="48" spans="1:6" ht="15.75" x14ac:dyDescent="0.25">
      <c r="A48" s="13" t="s">
        <v>39</v>
      </c>
      <c r="B48" s="24">
        <v>45275.199999999997</v>
      </c>
      <c r="C48" s="20">
        <v>61243</v>
      </c>
      <c r="D48" s="20">
        <v>46586.2</v>
      </c>
      <c r="E48" s="15">
        <f t="shared" si="6"/>
        <v>-14656.800000000003</v>
      </c>
      <c r="F48" s="15">
        <f t="shared" si="7"/>
        <v>76.067795503159545</v>
      </c>
    </row>
    <row r="49" spans="1:6" ht="15.75" x14ac:dyDescent="0.25">
      <c r="A49" s="13" t="s">
        <v>40</v>
      </c>
      <c r="B49" s="24">
        <v>26438.2</v>
      </c>
      <c r="C49" s="20">
        <v>48968</v>
      </c>
      <c r="D49" s="20">
        <v>36130</v>
      </c>
      <c r="E49" s="15">
        <f t="shared" si="6"/>
        <v>-12838</v>
      </c>
      <c r="F49" s="15">
        <f t="shared" si="7"/>
        <v>73.782878614605451</v>
      </c>
    </row>
    <row r="50" spans="1:6" ht="15.75" x14ac:dyDescent="0.25">
      <c r="A50" s="13" t="s">
        <v>41</v>
      </c>
      <c r="B50" s="24">
        <v>0</v>
      </c>
      <c r="C50" s="20">
        <v>0</v>
      </c>
      <c r="D50" s="20">
        <v>0</v>
      </c>
      <c r="E50" s="15">
        <f t="shared" si="6"/>
        <v>0</v>
      </c>
      <c r="F50" s="15">
        <v>0</v>
      </c>
    </row>
    <row r="51" spans="1:6" ht="15.75" x14ac:dyDescent="0.25">
      <c r="A51" s="13" t="s">
        <v>42</v>
      </c>
      <c r="B51" s="24">
        <v>4379.1000000000004</v>
      </c>
      <c r="C51" s="20">
        <v>9926</v>
      </c>
      <c r="D51" s="20">
        <v>7708</v>
      </c>
      <c r="E51" s="15">
        <f t="shared" si="6"/>
        <v>-2218</v>
      </c>
      <c r="F51" s="15">
        <f t="shared" si="7"/>
        <v>77.654644368325606</v>
      </c>
    </row>
    <row r="52" spans="1:6" ht="15.75" x14ac:dyDescent="0.25">
      <c r="A52" s="13" t="s">
        <v>43</v>
      </c>
      <c r="B52" s="24">
        <v>1404.8</v>
      </c>
      <c r="C52" s="20">
        <v>6176.8</v>
      </c>
      <c r="D52" s="20">
        <v>5240.8999999999996</v>
      </c>
      <c r="E52" s="15">
        <f t="shared" si="6"/>
        <v>-935.90000000000055</v>
      </c>
      <c r="F52" s="15">
        <f t="shared" si="7"/>
        <v>84.848141432456927</v>
      </c>
    </row>
    <row r="53" spans="1:6" ht="15.75" x14ac:dyDescent="0.25">
      <c r="A53" s="13" t="s">
        <v>44</v>
      </c>
      <c r="B53" s="24">
        <v>0</v>
      </c>
      <c r="C53" s="20">
        <v>0</v>
      </c>
      <c r="D53" s="20">
        <v>0</v>
      </c>
      <c r="E53" s="15">
        <f t="shared" si="6"/>
        <v>0</v>
      </c>
      <c r="F53" s="15">
        <v>0</v>
      </c>
    </row>
    <row r="54" spans="1:6" ht="15.75" x14ac:dyDescent="0.25">
      <c r="A54" s="13" t="s">
        <v>45</v>
      </c>
      <c r="B54" s="24">
        <v>5.5</v>
      </c>
      <c r="C54" s="20">
        <v>10</v>
      </c>
      <c r="D54" s="20">
        <v>0.5</v>
      </c>
      <c r="E54" s="15">
        <f t="shared" si="6"/>
        <v>-9.5</v>
      </c>
      <c r="F54" s="15">
        <f t="shared" si="7"/>
        <v>5</v>
      </c>
    </row>
    <row r="55" spans="1:6" ht="15.75" x14ac:dyDescent="0.25">
      <c r="A55" s="13" t="s">
        <v>46</v>
      </c>
      <c r="B55" s="24">
        <v>8250.6</v>
      </c>
      <c r="C55" s="20">
        <v>10469.200000000001</v>
      </c>
      <c r="D55" s="20">
        <v>8726.5</v>
      </c>
      <c r="E55" s="15">
        <f t="shared" si="6"/>
        <v>-1742.7000000000007</v>
      </c>
      <c r="F55" s="15">
        <f t="shared" si="7"/>
        <v>83.354028961143158</v>
      </c>
    </row>
    <row r="56" spans="1:6" ht="15.75" x14ac:dyDescent="0.25">
      <c r="A56" s="8" t="s">
        <v>47</v>
      </c>
      <c r="B56" s="23">
        <f>B42+B43+B44+B45+B46+B47+B48+B49+B50+B51+B52+B53+B54+B55</f>
        <v>121306.90000000001</v>
      </c>
      <c r="C56" s="18">
        <f>C42+C43+C44+C45+C46+C47+C48+C49+C50+C51+C52+C53+C54+C55</f>
        <v>217763.20000000001</v>
      </c>
      <c r="D56" s="18">
        <f>D42+D43+D44+D45+D46+D47+D48+D49+D50+D51+D52+D53+D54+D55</f>
        <v>151876.4</v>
      </c>
      <c r="E56" s="18">
        <f>E42+E43+E44+E45+E46+E47+E48+E49+E50+E51+E52+E53+E54+E55</f>
        <v>-65886.8</v>
      </c>
      <c r="F56" s="15">
        <f t="shared" si="7"/>
        <v>69.74383183200834</v>
      </c>
    </row>
  </sheetData>
  <sheetProtection selectLockedCells="1" selectUnlockedCells="1"/>
  <mergeCells count="2">
    <mergeCell ref="A2:F2"/>
    <mergeCell ref="A3:F3"/>
  </mergeCells>
  <pageMargins left="0.23622047244094491" right="0.23622047244094491" top="0.31496062992125984" bottom="0.31496062992125984" header="0" footer="0"/>
  <pageSetup paperSize="9" scale="7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01.10.2022 район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Alexey</cp:lastModifiedBy>
  <cp:lastPrinted>2022-10-06T15:17:55Z</cp:lastPrinted>
  <dcterms:created xsi:type="dcterms:W3CDTF">2017-06-22T13:06:07Z</dcterms:created>
  <dcterms:modified xsi:type="dcterms:W3CDTF">2022-10-11T05:50:14Z</dcterms:modified>
</cp:coreProperties>
</file>