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19"/>
  </bookViews>
  <sheets>
    <sheet name="01.10.2019 район" sheetId="12" r:id="rId1"/>
  </sheets>
  <calcPr calcId="124519"/>
</workbook>
</file>

<file path=xl/calcChain.xml><?xml version="1.0" encoding="utf-8"?>
<calcChain xmlns="http://schemas.openxmlformats.org/spreadsheetml/2006/main">
  <c r="D57" i="12"/>
  <c r="F57"/>
  <c r="C57"/>
  <c r="B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E57"/>
  <c r="F39"/>
  <c r="E39"/>
  <c r="F38"/>
  <c r="E38"/>
  <c r="F37"/>
  <c r="E37"/>
  <c r="F36"/>
  <c r="E36"/>
  <c r="F35"/>
  <c r="E35"/>
  <c r="F34"/>
  <c r="E34"/>
  <c r="F33"/>
  <c r="E33"/>
  <c r="E31"/>
  <c r="D31"/>
  <c r="F31"/>
  <c r="C31"/>
  <c r="B31"/>
  <c r="F30"/>
  <c r="E30"/>
  <c r="F29"/>
  <c r="E29"/>
  <c r="F28"/>
  <c r="E28"/>
  <c r="F27"/>
  <c r="E27"/>
  <c r="F26"/>
  <c r="E26"/>
  <c r="F25"/>
  <c r="E25"/>
  <c r="F24"/>
  <c r="E24"/>
  <c r="F23"/>
  <c r="E23"/>
  <c r="E21"/>
  <c r="D21"/>
  <c r="F21"/>
  <c r="C21"/>
  <c r="B21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8"/>
  <c r="E8"/>
  <c r="E7"/>
  <c r="E6"/>
  <c r="E40"/>
  <c r="E41"/>
  <c r="D7"/>
  <c r="F7"/>
  <c r="C7"/>
  <c r="C6"/>
  <c r="C40"/>
  <c r="C41"/>
  <c r="B7"/>
  <c r="D6"/>
  <c r="D40"/>
  <c r="B6"/>
  <c r="B40"/>
  <c r="B41"/>
  <c r="D41"/>
  <c r="F41"/>
  <c r="F40"/>
  <c r="F6"/>
</calcChain>
</file>

<file path=xl/sharedStrings.xml><?xml version="1.0" encoding="utf-8"?>
<sst xmlns="http://schemas.openxmlformats.org/spreadsheetml/2006/main" count="59" uniqueCount="58">
  <si>
    <t>тыс . руб</t>
  </si>
  <si>
    <t xml:space="preserve">отклон </t>
  </si>
  <si>
    <t>% исполн</t>
  </si>
  <si>
    <t>ДОХОДЫ</t>
  </si>
  <si>
    <t>Налоговые и неналоговые доходы</t>
  </si>
  <si>
    <t>Налоговые доходы</t>
  </si>
  <si>
    <t>Акцизы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</si>
  <si>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</si>
  <si>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</si>
  <si>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</si>
  <si>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</si>
  <si>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</si>
  <si>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</si>
  <si>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</si>
  <si>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Прочие  налоговые доходы</t>
  </si>
  <si>
    <t>Неналоговые доходы</t>
  </si>
  <si>
    <t>в том числе: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</si>
  <si>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</si>
  <si>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</si>
  <si>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</si>
  <si>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</si>
  <si>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</si>
  <si>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</si>
  <si>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</si>
  <si>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Невыясненные поступления (внутр. обороты)</t>
  </si>
  <si>
    <t>Безвозмездные поступления от бюджетов  других  уровней</t>
  </si>
  <si>
    <t>Дотация на выравнивание уровня бюджетной обеспеченности</t>
  </si>
  <si>
    <t>Субвенции на выполнение передаваемых федеральных и областных полномочий</t>
  </si>
  <si>
    <t xml:space="preserve">Субсидии </t>
  </si>
  <si>
    <t>Иные межбюджетные трансферты</t>
  </si>
  <si>
    <t>ВСЕГО ДОХОДОВ</t>
  </si>
  <si>
    <t>ДЕФИЦИТ(-)ПРОФИЦИТ(+)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</si>
  <si>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</si>
  <si>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</si>
  <si>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</si>
  <si>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</si>
  <si>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</si>
  <si>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</si>
  <si>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</si>
  <si>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</si>
  <si>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 xml:space="preserve">Культура, кинематография </t>
  </si>
  <si>
    <t>Здравоохранение и спорт</t>
  </si>
  <si>
    <t>Социальная политика</t>
  </si>
  <si>
    <t>Физическая культура  спорт</t>
  </si>
  <si>
    <t>Средства массовой информации</t>
  </si>
  <si>
    <t>Обслуживане долга</t>
  </si>
  <si>
    <t>Межбюджетные трансферты</t>
  </si>
  <si>
    <t>ВСЕГО РАСХОДОВ</t>
  </si>
  <si>
    <t>Дотация на сбалансированность</t>
  </si>
  <si>
    <t>Налог, взимаемый в связи с применением упрощенной системы налогообложения</t>
  </si>
  <si>
    <t>Возврат остатков</t>
  </si>
  <si>
    <t xml:space="preserve">Прочие безвозмездные поступления </t>
  </si>
  <si>
    <t>Сведения об исполнении бюджета Поддорского муниципального района на 01 октября 2019 года</t>
  </si>
  <si>
    <t>факт 01.10.2018</t>
  </si>
  <si>
    <t>план 01.10.2019</t>
  </si>
  <si>
    <t>факт 01.10.2019</t>
  </si>
  <si>
    <t>Налог на доходы физических лиц (основной)</t>
  </si>
  <si>
    <t>Налог на доходы физических лиц (предприниматель)</t>
  </si>
</sst>
</file>

<file path=xl/styles.xml><?xml version="1.0" encoding="utf-8"?>
<styleSheet xmlns="http://schemas.openxmlformats.org/spreadsheetml/2006/main">
  <numFmts count="1">
    <numFmt numFmtId="165" formatCode="#,##0.0_р_."/>
  </numFmts>
  <fonts count="27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C000"/>
        <bgColor indexed="1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5" fillId="23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24" borderId="8" applyNumberFormat="0" applyAlignment="0" applyProtection="0"/>
    <xf numFmtId="0" fontId="25" fillId="2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21" fillId="0" borderId="0" xfId="0" applyFont="1"/>
    <xf numFmtId="0" fontId="0" fillId="0" borderId="0" xfId="0" applyFill="1"/>
    <xf numFmtId="165" fontId="20" fillId="0" borderId="10" xfId="0" applyNumberFormat="1" applyFont="1" applyBorder="1" applyAlignment="1">
      <alignment horizontal="center" vertical="top" wrapText="1"/>
    </xf>
    <xf numFmtId="165" fontId="0" fillId="0" borderId="0" xfId="0" applyNumberFormat="1" applyAlignment="1"/>
    <xf numFmtId="0" fontId="19" fillId="0" borderId="11" xfId="0" applyFont="1" applyBorder="1"/>
    <xf numFmtId="0" fontId="20" fillId="11" borderId="11" xfId="0" applyFont="1" applyFill="1" applyBorder="1" applyAlignment="1">
      <alignment horizontal="justify" vertical="top"/>
    </xf>
    <xf numFmtId="0" fontId="20" fillId="0" borderId="11" xfId="0" applyFont="1" applyBorder="1" applyAlignment="1">
      <alignment horizontal="justify" vertical="top"/>
    </xf>
    <xf numFmtId="0" fontId="22" fillId="0" borderId="11" xfId="0" applyFont="1" applyBorder="1" applyAlignment="1">
      <alignment horizontal="justify" vertical="top"/>
    </xf>
    <xf numFmtId="0" fontId="23" fillId="0" borderId="11" xfId="0" applyFont="1" applyBorder="1" applyAlignment="1">
      <alignment horizontal="justify" vertical="top"/>
    </xf>
    <xf numFmtId="0" fontId="24" fillId="0" borderId="11" xfId="0" applyFont="1" applyBorder="1" applyAlignment="1">
      <alignment horizontal="justify" vertical="top"/>
    </xf>
    <xf numFmtId="0" fontId="23" fillId="0" borderId="11" xfId="0" applyFont="1" applyBorder="1" applyAlignment="1">
      <alignment horizontal="justify" vertical="top" wrapText="1"/>
    </xf>
    <xf numFmtId="0" fontId="22" fillId="0" borderId="11" xfId="0" applyFont="1" applyBorder="1" applyAlignment="1">
      <alignment horizontal="left" wrapText="1"/>
    </xf>
    <xf numFmtId="165" fontId="20" fillId="0" borderId="12" xfId="0" applyNumberFormat="1" applyFont="1" applyBorder="1" applyAlignment="1">
      <alignment horizontal="center" vertical="top" wrapText="1"/>
    </xf>
    <xf numFmtId="165" fontId="19" fillId="11" borderId="12" xfId="0" applyNumberFormat="1" applyFont="1" applyFill="1" applyBorder="1" applyAlignment="1"/>
    <xf numFmtId="165" fontId="21" fillId="0" borderId="12" xfId="0" applyNumberFormat="1" applyFont="1" applyBorder="1"/>
    <xf numFmtId="165" fontId="22" fillId="0" borderId="12" xfId="0" applyNumberFormat="1" applyFont="1" applyBorder="1" applyAlignment="1"/>
    <xf numFmtId="165" fontId="20" fillId="0" borderId="12" xfId="0" applyNumberFormat="1" applyFont="1" applyBorder="1" applyAlignment="1"/>
    <xf numFmtId="165" fontId="22" fillId="0" borderId="12" xfId="0" applyNumberFormat="1" applyFont="1" applyBorder="1" applyAlignment="1">
      <alignment wrapText="1"/>
    </xf>
    <xf numFmtId="165" fontId="20" fillId="11" borderId="12" xfId="0" applyNumberFormat="1" applyFont="1" applyFill="1" applyBorder="1" applyAlignment="1"/>
    <xf numFmtId="165" fontId="20" fillId="0" borderId="12" xfId="0" applyNumberFormat="1" applyFont="1" applyBorder="1"/>
    <xf numFmtId="165" fontId="22" fillId="0" borderId="12" xfId="0" applyNumberFormat="1" applyFont="1" applyFill="1" applyBorder="1" applyAlignment="1"/>
    <xf numFmtId="165" fontId="21" fillId="0" borderId="12" xfId="0" applyNumberFormat="1" applyFont="1" applyFill="1" applyBorder="1"/>
    <xf numFmtId="165" fontId="20" fillId="0" borderId="12" xfId="0" applyNumberFormat="1" applyFont="1" applyFill="1" applyBorder="1" applyAlignment="1"/>
    <xf numFmtId="165" fontId="20" fillId="0" borderId="12" xfId="0" applyNumberFormat="1" applyFont="1" applyFill="1" applyBorder="1"/>
    <xf numFmtId="165" fontId="26" fillId="11" borderId="12" xfId="0" applyNumberFormat="1" applyFont="1" applyFill="1" applyBorder="1" applyAlignment="1"/>
    <xf numFmtId="165" fontId="26" fillId="25" borderId="12" xfId="0" applyNumberFormat="1" applyFont="1" applyFill="1" applyBorder="1" applyAlignment="1"/>
    <xf numFmtId="165" fontId="19" fillId="11" borderId="13" xfId="0" applyNumberFormat="1" applyFont="1" applyFill="1" applyBorder="1" applyAlignment="1"/>
    <xf numFmtId="165" fontId="22" fillId="0" borderId="12" xfId="0" applyNumberFormat="1" applyFont="1" applyFill="1" applyBorder="1" applyAlignment="1">
      <alignment wrapText="1"/>
    </xf>
    <xf numFmtId="0" fontId="18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right" wrapText="1"/>
    </xf>
  </cellXfs>
  <cellStyles count="52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6" xfId="10" builtinId="50" customBuiltin="1"/>
    <cellStyle name="40% - Акцент1" xfId="11" builtinId="31" customBuiltin="1"/>
    <cellStyle name="40% - Акцент2" xfId="12" builtinId="35" customBuiltin="1"/>
    <cellStyle name="40% - Акцент3" xfId="13" builtinId="39" customBuiltin="1"/>
    <cellStyle name="40% - Акцент3 2" xfId="14"/>
    <cellStyle name="40% - Акцент4" xfId="15" builtinId="43" customBuiltin="1"/>
    <cellStyle name="40% - Акцент5" xfId="16" builtinId="47" customBuiltin="1"/>
    <cellStyle name="40% - Акцент6" xfId="17" builtinId="51" customBuiltin="1"/>
    <cellStyle name="60% - Акцент1" xfId="18" builtinId="32" customBuiltin="1"/>
    <cellStyle name="60% - Акцент2" xfId="19" builtinId="36" customBuiltin="1"/>
    <cellStyle name="60% - Акцент3" xfId="20" builtinId="40" customBuiltin="1"/>
    <cellStyle name="60% - Акцент3 2" xfId="21"/>
    <cellStyle name="60% - Акцент4" xfId="22" builtinId="44" customBuiltin="1"/>
    <cellStyle name="60% - Акцент4 2" xfId="23"/>
    <cellStyle name="60% - Акцент5" xfId="24" builtinId="48" customBuiltin="1"/>
    <cellStyle name="60% - Акцент6" xfId="25" builtinId="52" customBuiltin="1"/>
    <cellStyle name="60% - Акцент6 2" xfId="26"/>
    <cellStyle name="Акцент1" xfId="27" builtinId="29" customBuiltin="1"/>
    <cellStyle name="Акцент2" xfId="28" builtinId="33" customBuiltin="1"/>
    <cellStyle name="Акцент3" xfId="29" builtinId="37" customBuiltin="1"/>
    <cellStyle name="Акцент4" xfId="30" builtinId="41" customBuiltin="1"/>
    <cellStyle name="Акцент5" xfId="31" builtinId="45" customBuiltin="1"/>
    <cellStyle name="Акцент6" xfId="32" builtinId="49" customBuiltin="1"/>
    <cellStyle name="Ввод " xfId="33" builtinId="20" customBuiltin="1"/>
    <cellStyle name="Вывод" xfId="34" builtinId="21" customBuiltin="1"/>
    <cellStyle name="Вычисление" xfId="35" builtinId="22" customBuiltin="1"/>
    <cellStyle name="Заголовок 1" xfId="36" builtinId="16" customBuiltin="1"/>
    <cellStyle name="Заголовок 2" xfId="37" builtinId="17" customBuiltin="1"/>
    <cellStyle name="Заголовок 3" xfId="38" builtinId="18" customBuiltin="1"/>
    <cellStyle name="Заголовок 4" xfId="39" builtinId="19" customBuiltin="1"/>
    <cellStyle name="Итог" xfId="40" builtinId="25" customBuiltin="1"/>
    <cellStyle name="Контрольная ячейка" xfId="41" builtinId="23" customBuiltin="1"/>
    <cellStyle name="Название" xfId="42" builtinId="15" customBuiltin="1"/>
    <cellStyle name="Нейтральный" xfId="43" builtinId="28" customBuiltin="1"/>
    <cellStyle name="Обычный" xfId="0" builtinId="0"/>
    <cellStyle name="Обычный 2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Примечание 2" xfId="48"/>
    <cellStyle name="Связанная ячейка" xfId="49" builtinId="24" customBuiltin="1"/>
    <cellStyle name="Текст предупреждения" xfId="50" builtinId="11" customBuiltin="1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F57"/>
  <sheetViews>
    <sheetView tabSelected="1" zoomScale="73" zoomScaleNormal="73" workbookViewId="0">
      <selection activeCell="I14" sqref="I14"/>
    </sheetView>
  </sheetViews>
  <sheetFormatPr defaultRowHeight="12.75"/>
  <cols>
    <col min="1" max="1" width="74" customWidth="1"/>
    <col min="2" max="4" width="12.85546875" style="5" customWidth="1"/>
    <col min="5" max="5" width="14" style="5" customWidth="1"/>
    <col min="6" max="6" width="13.42578125" style="5" customWidth="1"/>
  </cols>
  <sheetData>
    <row r="2" spans="1:6" ht="15.75" customHeight="1">
      <c r="A2" s="30" t="s">
        <v>52</v>
      </c>
      <c r="B2" s="30"/>
      <c r="C2" s="30"/>
      <c r="D2" s="30"/>
      <c r="E2" s="30"/>
      <c r="F2" s="30"/>
    </row>
    <row r="3" spans="1:6" ht="15" customHeight="1">
      <c r="A3" s="31" t="s">
        <v>0</v>
      </c>
      <c r="B3" s="31"/>
      <c r="C3" s="31"/>
      <c r="D3" s="31"/>
      <c r="E3" s="31"/>
      <c r="F3" s="31"/>
    </row>
    <row r="4" spans="1:6" ht="31.5">
      <c r="A4" s="6"/>
      <c r="B4" s="4" t="s">
        <v>53</v>
      </c>
      <c r="C4" s="4" t="s">
        <v>54</v>
      </c>
      <c r="D4" s="4" t="s">
        <v>55</v>
      </c>
      <c r="E4" s="14" t="s">
        <v>1</v>
      </c>
      <c r="F4" s="14" t="s">
        <v>2</v>
      </c>
    </row>
    <row r="5" spans="1:6" ht="15.75">
      <c r="A5" s="7" t="s">
        <v>3</v>
      </c>
      <c r="B5" s="15"/>
      <c r="C5" s="15"/>
      <c r="D5" s="15"/>
      <c r="E5" s="15"/>
      <c r="F5" s="28"/>
    </row>
    <row r="6" spans="1:6" ht="17.850000000000001" customHeight="1">
      <c r="A6" s="8" t="s">
        <v>4</v>
      </c>
      <c r="B6" s="16">
        <f>B7+B21</f>
        <v>49026.2</v>
      </c>
      <c r="C6" s="16">
        <f>C7+C21</f>
        <v>28981.699999999997</v>
      </c>
      <c r="D6" s="23">
        <f>D7+D21</f>
        <v>21929.300000000003</v>
      </c>
      <c r="E6" s="16">
        <f>E7+E21</f>
        <v>-7128.8000000000011</v>
      </c>
      <c r="F6" s="17">
        <f t="shared" ref="F6:F21" si="0">D6/C6*100</f>
        <v>75.666023732217241</v>
      </c>
    </row>
    <row r="7" spans="1:6" ht="17.850000000000001" customHeight="1">
      <c r="A7" s="8" t="s">
        <v>5</v>
      </c>
      <c r="B7" s="16">
        <f>SUM(B8:B19)</f>
        <v>48662.2</v>
      </c>
      <c r="C7" s="16">
        <f>SUM(C8:C19)</f>
        <v>28110.6</v>
      </c>
      <c r="D7" s="23">
        <f>SUM(D8:D19)</f>
        <v>20942.000000000004</v>
      </c>
      <c r="E7" s="16">
        <f>E8+E10+E12+E13+E14+E15+E16+E17+E18+E19+E20</f>
        <v>-7245.0000000000009</v>
      </c>
      <c r="F7" s="17">
        <f t="shared" si="0"/>
        <v>74.498587721357808</v>
      </c>
    </row>
    <row r="8" spans="1:6" s="1" customFormat="1" ht="15.75">
      <c r="A8" s="9" t="s">
        <v>56</v>
      </c>
      <c r="B8" s="17">
        <v>14799</v>
      </c>
      <c r="C8" s="17">
        <v>21703</v>
      </c>
      <c r="D8" s="22">
        <v>15768.9</v>
      </c>
      <c r="E8" s="17">
        <f>D8-C8</f>
        <v>-5934.1</v>
      </c>
      <c r="F8" s="17">
        <f t="shared" si="0"/>
        <v>72.657697092567844</v>
      </c>
    </row>
    <row r="9" spans="1:6" s="1" customFormat="1" ht="15.75">
      <c r="A9" s="9" t="s">
        <v>57</v>
      </c>
      <c r="B9" s="17">
        <v>29302</v>
      </c>
      <c r="C9" s="17">
        <v>0</v>
      </c>
      <c r="D9" s="22">
        <v>0</v>
      </c>
      <c r="E9" s="17">
        <v>0</v>
      </c>
      <c r="F9" s="17">
        <v>0</v>
      </c>
    </row>
    <row r="10" spans="1:6" s="1" customFormat="1" ht="15.75">
      <c r="A10" s="9" t="s">
        <v>6</v>
      </c>
      <c r="B10" s="22">
        <v>3404.6</v>
      </c>
      <c r="C10" s="17">
        <v>4845.1000000000004</v>
      </c>
      <c r="D10" s="22">
        <v>3578.8</v>
      </c>
      <c r="E10" s="17">
        <f t="shared" ref="E10:E19" si="1">D10-C10</f>
        <v>-1266.3000000000002</v>
      </c>
      <c r="F10" s="17">
        <f t="shared" si="0"/>
        <v>73.864316525974687</v>
      </c>
    </row>
    <row r="11" spans="1:6" s="1" customFormat="1" ht="20.100000000000001" customHeight="1">
      <c r="A11" s="9" t="s">
        <v>49</v>
      </c>
      <c r="B11" s="22">
        <v>536.1</v>
      </c>
      <c r="C11" s="17">
        <v>900</v>
      </c>
      <c r="D11" s="22">
        <v>976.4</v>
      </c>
      <c r="E11" s="17">
        <f>D11-C11</f>
        <v>76.399999999999977</v>
      </c>
      <c r="F11" s="17">
        <f>D11/C11*100</f>
        <v>108.48888888888888</v>
      </c>
    </row>
    <row r="12" spans="1:6" s="1" customFormat="1" ht="15.75">
      <c r="A12" s="9" t="s">
        <v>7</v>
      </c>
      <c r="B12" s="22">
        <v>417.3</v>
      </c>
      <c r="C12" s="17">
        <v>450</v>
      </c>
      <c r="D12" s="22">
        <v>425.9</v>
      </c>
      <c r="E12" s="17">
        <f t="shared" si="1"/>
        <v>-24.100000000000023</v>
      </c>
      <c r="F12" s="17">
        <f t="shared" si="0"/>
        <v>94.644444444444446</v>
      </c>
    </row>
    <row r="13" spans="1:6" s="1" customFormat="1" ht="15.75">
      <c r="A13" s="9" t="s">
        <v>8</v>
      </c>
      <c r="B13" s="22">
        <v>9.6</v>
      </c>
      <c r="C13" s="17">
        <v>10.5</v>
      </c>
      <c r="D13" s="22">
        <v>6.4</v>
      </c>
      <c r="E13" s="17">
        <f t="shared" si="1"/>
        <v>-4.0999999999999996</v>
      </c>
      <c r="F13" s="17">
        <f t="shared" si="0"/>
        <v>60.952380952380956</v>
      </c>
    </row>
    <row r="14" spans="1:6" s="1" customFormat="1" ht="30">
      <c r="A14" s="10" t="s">
        <v>9</v>
      </c>
      <c r="B14" s="22">
        <v>0</v>
      </c>
      <c r="C14" s="17">
        <v>0</v>
      </c>
      <c r="D14" s="22">
        <v>7</v>
      </c>
      <c r="E14" s="17">
        <f t="shared" si="1"/>
        <v>7</v>
      </c>
      <c r="F14" s="17" t="e">
        <f t="shared" si="0"/>
        <v>#DIV/0!</v>
      </c>
    </row>
    <row r="15" spans="1:6" s="1" customFormat="1" ht="15.75">
      <c r="A15" s="9" t="s">
        <v>10</v>
      </c>
      <c r="B15" s="22">
        <v>0</v>
      </c>
      <c r="C15" s="17">
        <v>0</v>
      </c>
      <c r="D15" s="22">
        <v>0</v>
      </c>
      <c r="E15" s="17">
        <f t="shared" si="1"/>
        <v>0</v>
      </c>
      <c r="F15" s="17" t="e">
        <f t="shared" si="0"/>
        <v>#DIV/0!</v>
      </c>
    </row>
    <row r="16" spans="1:6" s="1" customFormat="1" ht="16.350000000000001" customHeight="1">
      <c r="A16" s="9" t="s">
        <v>11</v>
      </c>
      <c r="B16" s="22">
        <v>0</v>
      </c>
      <c r="C16" s="17">
        <v>0</v>
      </c>
      <c r="D16" s="22">
        <v>0</v>
      </c>
      <c r="E16" s="17">
        <f t="shared" si="1"/>
        <v>0</v>
      </c>
      <c r="F16" s="17" t="e">
        <f t="shared" si="0"/>
        <v>#DIV/0!</v>
      </c>
    </row>
    <row r="17" spans="1:6" s="1" customFormat="1" ht="15.75">
      <c r="A17" s="10" t="s">
        <v>12</v>
      </c>
      <c r="B17" s="22">
        <v>0</v>
      </c>
      <c r="C17" s="17">
        <v>0</v>
      </c>
      <c r="D17" s="22">
        <v>0</v>
      </c>
      <c r="E17" s="17">
        <f t="shared" si="1"/>
        <v>0</v>
      </c>
      <c r="F17" s="17" t="e">
        <f t="shared" si="0"/>
        <v>#DIV/0!</v>
      </c>
    </row>
    <row r="18" spans="1:6" s="1" customFormat="1" ht="15.75">
      <c r="A18" s="9" t="s">
        <v>13</v>
      </c>
      <c r="B18" s="22">
        <v>193.6</v>
      </c>
      <c r="C18" s="17">
        <v>202</v>
      </c>
      <c r="D18" s="22">
        <v>178.6</v>
      </c>
      <c r="E18" s="17">
        <f t="shared" si="1"/>
        <v>-23.400000000000006</v>
      </c>
      <c r="F18" s="17">
        <f t="shared" si="0"/>
        <v>88.415841584158414</v>
      </c>
    </row>
    <row r="19" spans="1:6" s="2" customFormat="1" ht="15.75">
      <c r="A19" s="9" t="s">
        <v>14</v>
      </c>
      <c r="B19" s="22">
        <v>0</v>
      </c>
      <c r="C19" s="17">
        <v>0</v>
      </c>
      <c r="D19" s="22">
        <v>0</v>
      </c>
      <c r="E19" s="17">
        <f t="shared" si="1"/>
        <v>0</v>
      </c>
      <c r="F19" s="17" t="e">
        <f t="shared" si="0"/>
        <v>#DIV/0!</v>
      </c>
    </row>
    <row r="20" spans="1:6" ht="15.75">
      <c r="A20" s="8"/>
      <c r="B20" s="22"/>
      <c r="C20" s="17"/>
      <c r="D20" s="24"/>
      <c r="E20" s="17"/>
      <c r="F20" s="17"/>
    </row>
    <row r="21" spans="1:6" s="1" customFormat="1" ht="15.75">
      <c r="A21" s="8" t="s">
        <v>15</v>
      </c>
      <c r="B21" s="18">
        <f>B23+B24+B25+B26+B27+B28+B29+B30</f>
        <v>364</v>
      </c>
      <c r="C21" s="18">
        <f>C23+C24+C25+C26+C27+C28+C29+C30</f>
        <v>871.1</v>
      </c>
      <c r="D21" s="18">
        <f>D23+D24+D25+D26+D27+D28+D29+D30</f>
        <v>987.3</v>
      </c>
      <c r="E21" s="18">
        <f>E23+E24+E25+E26+E27+E28+E29+E30</f>
        <v>116.19999999999996</v>
      </c>
      <c r="F21" s="17">
        <f t="shared" si="0"/>
        <v>113.33945586040637</v>
      </c>
    </row>
    <row r="22" spans="1:6" s="1" customFormat="1" ht="15.75">
      <c r="A22" s="9" t="s">
        <v>16</v>
      </c>
      <c r="B22" s="18"/>
      <c r="C22" s="18"/>
      <c r="D22" s="22"/>
      <c r="E22" s="18"/>
      <c r="F22" s="17"/>
    </row>
    <row r="23" spans="1:6" s="1" customFormat="1" ht="19.5" customHeight="1">
      <c r="A23" s="9" t="s">
        <v>17</v>
      </c>
      <c r="B23" s="22">
        <v>277.7</v>
      </c>
      <c r="C23" s="17">
        <v>530</v>
      </c>
      <c r="D23" s="17">
        <v>223.4</v>
      </c>
      <c r="E23" s="17">
        <f t="shared" ref="E23:E30" si="2">D23-C23</f>
        <v>-306.60000000000002</v>
      </c>
      <c r="F23" s="17">
        <f t="shared" ref="F23:F31" si="3">D23/C23*100</f>
        <v>42.150943396226417</v>
      </c>
    </row>
    <row r="24" spans="1:6" s="1" customFormat="1" ht="15.75">
      <c r="A24" s="9" t="s">
        <v>18</v>
      </c>
      <c r="B24" s="22">
        <v>5.4</v>
      </c>
      <c r="C24" s="17">
        <v>7</v>
      </c>
      <c r="D24" s="17">
        <v>23.9</v>
      </c>
      <c r="E24" s="17">
        <f t="shared" si="2"/>
        <v>16.899999999999999</v>
      </c>
      <c r="F24" s="17">
        <f t="shared" si="3"/>
        <v>341.42857142857139</v>
      </c>
    </row>
    <row r="25" spans="1:6" s="1" customFormat="1" ht="15.75">
      <c r="A25" s="9" t="s">
        <v>19</v>
      </c>
      <c r="B25" s="22">
        <v>4</v>
      </c>
      <c r="C25" s="17">
        <v>0</v>
      </c>
      <c r="D25" s="17">
        <v>0</v>
      </c>
      <c r="E25" s="17">
        <f t="shared" si="2"/>
        <v>0</v>
      </c>
      <c r="F25" s="17" t="e">
        <f t="shared" si="3"/>
        <v>#DIV/0!</v>
      </c>
    </row>
    <row r="26" spans="1:6" s="1" customFormat="1" ht="15.75">
      <c r="A26" s="9" t="s">
        <v>20</v>
      </c>
      <c r="B26" s="22">
        <v>2</v>
      </c>
      <c r="C26" s="17">
        <v>260</v>
      </c>
      <c r="D26" s="17">
        <v>474</v>
      </c>
      <c r="E26" s="17">
        <f t="shared" si="2"/>
        <v>214</v>
      </c>
      <c r="F26" s="17">
        <f t="shared" si="3"/>
        <v>182.30769230769229</v>
      </c>
    </row>
    <row r="27" spans="1:6" s="1" customFormat="1" ht="15.75">
      <c r="A27" s="9" t="s">
        <v>21</v>
      </c>
      <c r="B27" s="22">
        <v>0</v>
      </c>
      <c r="C27" s="17">
        <v>0</v>
      </c>
      <c r="D27" s="17">
        <v>0</v>
      </c>
      <c r="E27" s="17">
        <f t="shared" si="2"/>
        <v>0</v>
      </c>
      <c r="F27" s="17" t="e">
        <f t="shared" si="3"/>
        <v>#DIV/0!</v>
      </c>
    </row>
    <row r="28" spans="1:6" s="1" customFormat="1" ht="15.75">
      <c r="A28" s="9" t="s">
        <v>22</v>
      </c>
      <c r="B28" s="22">
        <v>74.900000000000006</v>
      </c>
      <c r="C28" s="17">
        <v>74.099999999999994</v>
      </c>
      <c r="D28" s="17">
        <v>266</v>
      </c>
      <c r="E28" s="17">
        <f t="shared" si="2"/>
        <v>191.9</v>
      </c>
      <c r="F28" s="17">
        <f t="shared" si="3"/>
        <v>358.97435897435901</v>
      </c>
    </row>
    <row r="29" spans="1:6" s="1" customFormat="1" ht="15.75">
      <c r="A29" s="9" t="s">
        <v>23</v>
      </c>
      <c r="B29" s="22">
        <v>0</v>
      </c>
      <c r="C29" s="17">
        <v>0</v>
      </c>
      <c r="D29" s="17">
        <v>0</v>
      </c>
      <c r="E29" s="17">
        <f t="shared" si="2"/>
        <v>0</v>
      </c>
      <c r="F29" s="17" t="e">
        <f t="shared" si="3"/>
        <v>#DIV/0!</v>
      </c>
    </row>
    <row r="30" spans="1:6" ht="15.75">
      <c r="A30" s="9" t="s">
        <v>24</v>
      </c>
      <c r="B30" s="22">
        <v>0</v>
      </c>
      <c r="C30" s="17">
        <v>0</v>
      </c>
      <c r="D30" s="17">
        <v>0</v>
      </c>
      <c r="E30" s="17">
        <f t="shared" si="2"/>
        <v>0</v>
      </c>
      <c r="F30" s="17" t="e">
        <f t="shared" si="3"/>
        <v>#DIV/0!</v>
      </c>
    </row>
    <row r="31" spans="1:6" ht="14.1" customHeight="1">
      <c r="A31" s="8" t="s">
        <v>25</v>
      </c>
      <c r="B31" s="18">
        <f>B33+B34+B35+B36+B37+B38+B39</f>
        <v>90645.900000000009</v>
      </c>
      <c r="C31" s="18">
        <f>C33+C34+C35+C36+C37+C38+C39</f>
        <v>102056.49999999999</v>
      </c>
      <c r="D31" s="18">
        <f>D33+D34+D35+D36+D37+D38+D39</f>
        <v>79012.200000000012</v>
      </c>
      <c r="E31" s="18">
        <f>E33+E34+E35+E36+E37+E39</f>
        <v>-23044.3</v>
      </c>
      <c r="F31" s="17">
        <f t="shared" si="3"/>
        <v>77.420056537310231</v>
      </c>
    </row>
    <row r="32" spans="1:6" ht="15.75">
      <c r="A32" s="11" t="s">
        <v>16</v>
      </c>
      <c r="B32" s="17"/>
      <c r="C32" s="17"/>
      <c r="D32" s="17"/>
      <c r="E32" s="17"/>
      <c r="F32" s="17"/>
    </row>
    <row r="33" spans="1:6" ht="15.75">
      <c r="A33" s="9" t="s">
        <v>26</v>
      </c>
      <c r="B33" s="29">
        <v>35757.1</v>
      </c>
      <c r="C33" s="17">
        <v>48190</v>
      </c>
      <c r="D33" s="17">
        <v>40158.300000000003</v>
      </c>
      <c r="E33" s="17">
        <f t="shared" ref="E33:E39" si="4">D33-C33</f>
        <v>-8031.6999999999971</v>
      </c>
      <c r="F33" s="17">
        <f t="shared" ref="F33:F41" si="5">D33/C33*100</f>
        <v>83.33326416268936</v>
      </c>
    </row>
    <row r="34" spans="1:6" ht="15.75">
      <c r="A34" s="9" t="s">
        <v>48</v>
      </c>
      <c r="B34" s="29">
        <v>0</v>
      </c>
      <c r="C34" s="17">
        <v>0</v>
      </c>
      <c r="D34" s="17">
        <v>0</v>
      </c>
      <c r="E34" s="17">
        <f t="shared" si="4"/>
        <v>0</v>
      </c>
      <c r="F34" s="17" t="e">
        <f t="shared" si="5"/>
        <v>#DIV/0!</v>
      </c>
    </row>
    <row r="35" spans="1:6" ht="30">
      <c r="A35" s="12" t="s">
        <v>27</v>
      </c>
      <c r="B35" s="29">
        <v>44000.3</v>
      </c>
      <c r="C35" s="17">
        <v>40429.300000000003</v>
      </c>
      <c r="D35" s="17">
        <v>30872.799999999999</v>
      </c>
      <c r="E35" s="17">
        <f t="shared" si="4"/>
        <v>-9556.5000000000036</v>
      </c>
      <c r="F35" s="17">
        <f t="shared" si="5"/>
        <v>76.362440111503275</v>
      </c>
    </row>
    <row r="36" spans="1:6" ht="15.75">
      <c r="A36" s="9" t="s">
        <v>28</v>
      </c>
      <c r="B36" s="29">
        <v>7393.8</v>
      </c>
      <c r="C36" s="17">
        <v>12924.4</v>
      </c>
      <c r="D36" s="17">
        <v>7734.6</v>
      </c>
      <c r="E36" s="17">
        <f t="shared" si="4"/>
        <v>-5189.7999999999993</v>
      </c>
      <c r="F36" s="17">
        <f t="shared" si="5"/>
        <v>59.844944446163851</v>
      </c>
    </row>
    <row r="37" spans="1:6" ht="15.75">
      <c r="A37" s="9" t="s">
        <v>29</v>
      </c>
      <c r="B37" s="29">
        <v>3553.1</v>
      </c>
      <c r="C37" s="17">
        <v>1104.9000000000001</v>
      </c>
      <c r="D37" s="17">
        <v>838.6</v>
      </c>
      <c r="E37" s="17">
        <f t="shared" si="4"/>
        <v>-266.30000000000007</v>
      </c>
      <c r="F37" s="17">
        <f t="shared" si="5"/>
        <v>75.898271336772552</v>
      </c>
    </row>
    <row r="38" spans="1:6" ht="15.75">
      <c r="A38" s="8" t="s">
        <v>50</v>
      </c>
      <c r="B38" s="29">
        <v>-58.4</v>
      </c>
      <c r="C38" s="17">
        <v>-592.1</v>
      </c>
      <c r="D38" s="17">
        <v>-592.1</v>
      </c>
      <c r="E38" s="17">
        <f>D38-C38</f>
        <v>0</v>
      </c>
      <c r="F38" s="17">
        <f>D38/C38*100</f>
        <v>100</v>
      </c>
    </row>
    <row r="39" spans="1:6" ht="15.75">
      <c r="A39" s="8" t="s">
        <v>51</v>
      </c>
      <c r="B39" s="19">
        <v>0</v>
      </c>
      <c r="C39" s="17">
        <v>0</v>
      </c>
      <c r="D39" s="17">
        <v>0</v>
      </c>
      <c r="E39" s="17">
        <f t="shared" si="4"/>
        <v>0</v>
      </c>
      <c r="F39" s="17" t="e">
        <f t="shared" si="5"/>
        <v>#DIV/0!</v>
      </c>
    </row>
    <row r="40" spans="1:6" ht="15.75">
      <c r="A40" s="8" t="s">
        <v>30</v>
      </c>
      <c r="B40" s="18">
        <f>B6+B31</f>
        <v>139672.1</v>
      </c>
      <c r="C40" s="18">
        <f>C6+C31</f>
        <v>131038.19999999998</v>
      </c>
      <c r="D40" s="18">
        <f>D6+D31</f>
        <v>100941.50000000001</v>
      </c>
      <c r="E40" s="18">
        <f>E6+E31</f>
        <v>-30173.1</v>
      </c>
      <c r="F40" s="17">
        <f t="shared" si="5"/>
        <v>77.03211735203935</v>
      </c>
    </row>
    <row r="41" spans="1:6" s="3" customFormat="1" ht="15.75">
      <c r="A41" s="8" t="s">
        <v>31</v>
      </c>
      <c r="B41" s="18">
        <f>B40-B57</f>
        <v>31289.299999999988</v>
      </c>
      <c r="C41" s="18">
        <f>C40-C57</f>
        <v>-18771.300000000017</v>
      </c>
      <c r="D41" s="18">
        <f>D40-D57</f>
        <v>-8104.9999999999854</v>
      </c>
      <c r="E41" s="18">
        <f>E40-E57</f>
        <v>10589.900000000001</v>
      </c>
      <c r="F41" s="17">
        <f t="shared" si="5"/>
        <v>43.177616893875111</v>
      </c>
    </row>
    <row r="42" spans="1:6" ht="15.75">
      <c r="A42" s="7" t="s">
        <v>32</v>
      </c>
      <c r="B42" s="20"/>
      <c r="C42" s="26"/>
      <c r="D42" s="27"/>
      <c r="E42" s="20"/>
      <c r="F42" s="20"/>
    </row>
    <row r="43" spans="1:6" ht="15.75">
      <c r="A43" s="13" t="s">
        <v>33</v>
      </c>
      <c r="B43" s="29">
        <v>16422.400000000001</v>
      </c>
      <c r="C43" s="17">
        <v>23844.1</v>
      </c>
      <c r="D43" s="22">
        <v>17239.400000000001</v>
      </c>
      <c r="E43" s="17">
        <f>D43-C43</f>
        <v>-6604.6999999999971</v>
      </c>
      <c r="F43" s="17">
        <f>D43/C43*100</f>
        <v>72.300485235341256</v>
      </c>
    </row>
    <row r="44" spans="1:6" ht="15.75">
      <c r="A44" s="13" t="s">
        <v>34</v>
      </c>
      <c r="B44" s="29">
        <v>253.4</v>
      </c>
      <c r="C44" s="17">
        <v>357.8</v>
      </c>
      <c r="D44" s="22">
        <v>258</v>
      </c>
      <c r="E44" s="17">
        <f t="shared" ref="E44:E56" si="6">D44-C44</f>
        <v>-99.800000000000011</v>
      </c>
      <c r="F44" s="17">
        <f t="shared" ref="F44:F57" si="7">D44/C44*100</f>
        <v>72.107322526551144</v>
      </c>
    </row>
    <row r="45" spans="1:6" ht="15.75">
      <c r="A45" s="13" t="s">
        <v>35</v>
      </c>
      <c r="B45" s="29">
        <v>2005.8</v>
      </c>
      <c r="C45" s="17">
        <v>2883</v>
      </c>
      <c r="D45" s="22">
        <v>2119.3000000000002</v>
      </c>
      <c r="E45" s="17">
        <f t="shared" si="6"/>
        <v>-763.69999999999982</v>
      </c>
      <c r="F45" s="17">
        <f t="shared" si="7"/>
        <v>73.510232396808888</v>
      </c>
    </row>
    <row r="46" spans="1:6" ht="15.75">
      <c r="A46" s="13" t="s">
        <v>36</v>
      </c>
      <c r="B46" s="29">
        <v>2988.4</v>
      </c>
      <c r="C46" s="17">
        <v>16961.3</v>
      </c>
      <c r="D46" s="22">
        <v>12087.6</v>
      </c>
      <c r="E46" s="17">
        <f t="shared" si="6"/>
        <v>-4873.6999999999989</v>
      </c>
      <c r="F46" s="17">
        <f t="shared" si="7"/>
        <v>71.265763827065143</v>
      </c>
    </row>
    <row r="47" spans="1:6" ht="15.75">
      <c r="A47" s="13" t="s">
        <v>37</v>
      </c>
      <c r="B47" s="29">
        <v>428.9</v>
      </c>
      <c r="C47" s="17">
        <v>2285.1</v>
      </c>
      <c r="D47" s="22">
        <v>1347.6</v>
      </c>
      <c r="E47" s="17">
        <f t="shared" si="6"/>
        <v>-937.5</v>
      </c>
      <c r="F47" s="17">
        <f t="shared" si="7"/>
        <v>58.973349087567286</v>
      </c>
    </row>
    <row r="48" spans="1:6" ht="15.75">
      <c r="A48" s="13" t="s">
        <v>38</v>
      </c>
      <c r="B48" s="29">
        <v>0</v>
      </c>
      <c r="C48" s="17">
        <v>0</v>
      </c>
      <c r="D48" s="22">
        <v>0</v>
      </c>
      <c r="E48" s="17">
        <f t="shared" si="6"/>
        <v>0</v>
      </c>
      <c r="F48" s="17" t="e">
        <f t="shared" si="7"/>
        <v>#DIV/0!</v>
      </c>
    </row>
    <row r="49" spans="1:6" ht="15.75">
      <c r="A49" s="13" t="s">
        <v>39</v>
      </c>
      <c r="B49" s="29">
        <v>40311.5</v>
      </c>
      <c r="C49" s="17">
        <v>52484.3</v>
      </c>
      <c r="D49" s="22">
        <v>39441.9</v>
      </c>
      <c r="E49" s="17">
        <f t="shared" si="6"/>
        <v>-13042.400000000001</v>
      </c>
      <c r="F49" s="17">
        <f t="shared" si="7"/>
        <v>75.149901970684567</v>
      </c>
    </row>
    <row r="50" spans="1:6" ht="15.75">
      <c r="A50" s="13" t="s">
        <v>40</v>
      </c>
      <c r="B50" s="29">
        <v>22183.8</v>
      </c>
      <c r="C50" s="17">
        <v>33392.800000000003</v>
      </c>
      <c r="D50" s="22">
        <v>24295.5</v>
      </c>
      <c r="E50" s="17">
        <f t="shared" si="6"/>
        <v>-9097.3000000000029</v>
      </c>
      <c r="F50" s="17">
        <f t="shared" si="7"/>
        <v>72.756702043554284</v>
      </c>
    </row>
    <row r="51" spans="1:6" ht="15.75">
      <c r="A51" s="13" t="s">
        <v>41</v>
      </c>
      <c r="B51" s="29">
        <v>0</v>
      </c>
      <c r="C51" s="17">
        <v>0</v>
      </c>
      <c r="D51" s="22">
        <v>0</v>
      </c>
      <c r="E51" s="17">
        <f t="shared" si="6"/>
        <v>0</v>
      </c>
      <c r="F51" s="17" t="e">
        <f t="shared" si="7"/>
        <v>#DIV/0!</v>
      </c>
    </row>
    <row r="52" spans="1:6" ht="15.75">
      <c r="A52" s="13" t="s">
        <v>42</v>
      </c>
      <c r="B52" s="29">
        <v>16086.6</v>
      </c>
      <c r="C52" s="17">
        <v>8371.2999999999993</v>
      </c>
      <c r="D52" s="22">
        <v>5271.6</v>
      </c>
      <c r="E52" s="17">
        <f t="shared" si="6"/>
        <v>-3099.6999999999989</v>
      </c>
      <c r="F52" s="17">
        <f t="shared" si="7"/>
        <v>62.972298209358179</v>
      </c>
    </row>
    <row r="53" spans="1:6" ht="15.75">
      <c r="A53" s="13" t="s">
        <v>43</v>
      </c>
      <c r="B53" s="29">
        <v>1668</v>
      </c>
      <c r="C53" s="17">
        <v>2156</v>
      </c>
      <c r="D53" s="22">
        <v>1527.7</v>
      </c>
      <c r="E53" s="17">
        <f t="shared" si="6"/>
        <v>-628.29999999999995</v>
      </c>
      <c r="F53" s="17">
        <f t="shared" si="7"/>
        <v>70.858070500927653</v>
      </c>
    </row>
    <row r="54" spans="1:6" ht="15.75">
      <c r="A54" s="13" t="s">
        <v>44</v>
      </c>
      <c r="B54" s="29">
        <v>0</v>
      </c>
      <c r="C54" s="17">
        <v>0</v>
      </c>
      <c r="D54" s="22">
        <v>0</v>
      </c>
      <c r="E54" s="17">
        <f t="shared" si="6"/>
        <v>0</v>
      </c>
      <c r="F54" s="17" t="e">
        <f t="shared" si="7"/>
        <v>#DIV/0!</v>
      </c>
    </row>
    <row r="55" spans="1:6" ht="15.75">
      <c r="A55" s="13" t="s">
        <v>45</v>
      </c>
      <c r="B55" s="29">
        <v>5.9</v>
      </c>
      <c r="C55" s="17">
        <v>10</v>
      </c>
      <c r="D55" s="22">
        <v>0</v>
      </c>
      <c r="E55" s="17">
        <f t="shared" si="6"/>
        <v>-10</v>
      </c>
      <c r="F55" s="17">
        <f t="shared" si="7"/>
        <v>0</v>
      </c>
    </row>
    <row r="56" spans="1:6" ht="15.75">
      <c r="A56" s="13" t="s">
        <v>46</v>
      </c>
      <c r="B56" s="29">
        <v>6028.1</v>
      </c>
      <c r="C56" s="17">
        <v>7063.8</v>
      </c>
      <c r="D56" s="22">
        <v>5457.9</v>
      </c>
      <c r="E56" s="17">
        <f t="shared" si="6"/>
        <v>-1605.9000000000005</v>
      </c>
      <c r="F56" s="17">
        <f t="shared" si="7"/>
        <v>77.265777626773115</v>
      </c>
    </row>
    <row r="57" spans="1:6" ht="15.75">
      <c r="A57" s="8" t="s">
        <v>47</v>
      </c>
      <c r="B57" s="21">
        <f>B43+B44+B45+B46+B47+B48+B49+B50+B51+B52+B53+B54+B55+B56</f>
        <v>108382.80000000002</v>
      </c>
      <c r="C57" s="21">
        <f>C43+C44+C45+C46+C47+C48+C49+C50+C51+C52+C53+C54+C55+C56</f>
        <v>149809.5</v>
      </c>
      <c r="D57" s="25">
        <f>D43+D44+D45+D46+D47+D48+D49+D50+D51+D52+D53+D54+D55+D56</f>
        <v>109046.5</v>
      </c>
      <c r="E57" s="21">
        <f>E43+E44+E45+E46+E47+E48+E49+E50+E51+E52+E53+E54+E55+E56</f>
        <v>-40763</v>
      </c>
      <c r="F57" s="17">
        <f t="shared" si="7"/>
        <v>72.790110106501928</v>
      </c>
    </row>
  </sheetData>
  <sheetProtection selectLockedCells="1" selectUnlockedCells="1"/>
  <mergeCells count="2">
    <mergeCell ref="A2:F2"/>
    <mergeCell ref="A3:F3"/>
  </mergeCells>
  <pageMargins left="0.23622047244094491" right="0.23622047244094491" top="0.31496062992125984" bottom="0.31496062992125984" header="0" footer="0"/>
  <pageSetup paperSize="9" scale="8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01.10.2019 район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Alexey</cp:lastModifiedBy>
  <cp:lastPrinted>2019-07-09T14:03:11Z</cp:lastPrinted>
  <dcterms:created xsi:type="dcterms:W3CDTF">2017-06-22T13:06:07Z</dcterms:created>
  <dcterms:modified xsi:type="dcterms:W3CDTF">2019-10-09T08:15:30Z</dcterms:modified>
</cp:coreProperties>
</file>