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10-10-2022_12-15-10\"/>
    </mc:Choice>
  </mc:AlternateContent>
  <bookViews>
    <workbookView xWindow="0" yWindow="0" windowWidth="15570" windowHeight="8190" tabRatio="919"/>
  </bookViews>
  <sheets>
    <sheet name="01.10.2022 конс" sheetId="39" r:id="rId1"/>
  </sheets>
  <calcPr calcId="152511"/>
</workbook>
</file>

<file path=xl/calcChain.xml><?xml version="1.0" encoding="utf-8"?>
<calcChain xmlns="http://schemas.openxmlformats.org/spreadsheetml/2006/main">
  <c r="B55" i="39" l="1"/>
  <c r="B29" i="39"/>
  <c r="B19" i="39"/>
  <c r="B7" i="39"/>
  <c r="B6" i="39"/>
  <c r="B38" i="39"/>
  <c r="B39" i="39"/>
  <c r="D55" i="39"/>
  <c r="C55" i="39"/>
  <c r="E54" i="39"/>
  <c r="F53" i="39"/>
  <c r="E53" i="39"/>
  <c r="E52" i="39"/>
  <c r="F51" i="39"/>
  <c r="E51" i="39"/>
  <c r="F50" i="39"/>
  <c r="E50" i="39"/>
  <c r="E49" i="39"/>
  <c r="F48" i="39"/>
  <c r="E48" i="39"/>
  <c r="F47" i="39"/>
  <c r="E47" i="39"/>
  <c r="E46" i="39"/>
  <c r="F45" i="39"/>
  <c r="E45" i="39"/>
  <c r="F44" i="39"/>
  <c r="E44" i="39"/>
  <c r="F43" i="39"/>
  <c r="E43" i="39"/>
  <c r="F42" i="39"/>
  <c r="E42" i="39"/>
  <c r="E55" i="39" s="1"/>
  <c r="F41" i="39"/>
  <c r="E41" i="39"/>
  <c r="F37" i="39"/>
  <c r="E37" i="39"/>
  <c r="F36" i="39"/>
  <c r="E36" i="39"/>
  <c r="F35" i="39"/>
  <c r="E35" i="39"/>
  <c r="F34" i="39"/>
  <c r="E34" i="39"/>
  <c r="F33" i="39"/>
  <c r="E33" i="39"/>
  <c r="F32" i="39"/>
  <c r="E32" i="39"/>
  <c r="F31" i="39"/>
  <c r="E31" i="39"/>
  <c r="D29" i="39"/>
  <c r="C29" i="39"/>
  <c r="E29" i="39" s="1"/>
  <c r="E28" i="39"/>
  <c r="E27" i="39"/>
  <c r="F26" i="39"/>
  <c r="E26" i="39"/>
  <c r="E25" i="39"/>
  <c r="F24" i="39"/>
  <c r="E24" i="39"/>
  <c r="E23" i="39"/>
  <c r="F22" i="39"/>
  <c r="E22" i="39"/>
  <c r="F21" i="39"/>
  <c r="E21" i="39"/>
  <c r="E19" i="39" s="1"/>
  <c r="D19" i="39"/>
  <c r="F19" i="39" s="1"/>
  <c r="C19" i="39"/>
  <c r="E18" i="39"/>
  <c r="F17" i="39"/>
  <c r="E17" i="39"/>
  <c r="E16" i="39"/>
  <c r="F15" i="39"/>
  <c r="E15" i="39"/>
  <c r="F14" i="39"/>
  <c r="E14" i="39"/>
  <c r="F13" i="39"/>
  <c r="E13" i="39"/>
  <c r="F12" i="39"/>
  <c r="E12" i="39"/>
  <c r="F11" i="39"/>
  <c r="E11" i="39"/>
  <c r="F10" i="39"/>
  <c r="E10" i="39"/>
  <c r="F9" i="39"/>
  <c r="E9" i="39"/>
  <c r="F8" i="39"/>
  <c r="E8" i="39"/>
  <c r="E7" i="39" s="1"/>
  <c r="D7" i="39"/>
  <c r="D6" i="39" s="1"/>
  <c r="C7" i="39"/>
  <c r="C6" i="39" s="1"/>
  <c r="C38" i="39" s="1"/>
  <c r="C39" i="39" s="1"/>
  <c r="F55" i="39"/>
  <c r="F29" i="39"/>
  <c r="E6" i="39" l="1"/>
  <c r="F6" i="39"/>
  <c r="D38" i="39"/>
  <c r="F7" i="39"/>
  <c r="D39" i="39" l="1"/>
  <c r="E38" i="39"/>
  <c r="F38" i="39"/>
</calcChain>
</file>

<file path=xl/sharedStrings.xml><?xml version="1.0" encoding="utf-8"?>
<sst xmlns="http://schemas.openxmlformats.org/spreadsheetml/2006/main" count="58" uniqueCount="57">
  <si>
    <t>тыс . руб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</si>
  <si>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</si>
  <si>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</si>
  <si>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</si>
  <si>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</si>
  <si>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</si>
  <si>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</si>
  <si>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</si>
  <si>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</si>
  <si>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</si>
  <si>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</si>
  <si>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</si>
  <si>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</si>
  <si>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</si>
  <si>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</si>
  <si>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</si>
  <si>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</si>
  <si>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</si>
  <si>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</si>
  <si>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</si>
  <si>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</si>
  <si>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</si>
  <si>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</si>
  <si>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</si>
  <si>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</si>
  <si>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</si>
  <si>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</si>
  <si>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</si>
  <si>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</si>
  <si>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</si>
  <si>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Прочие безвозмездные поступления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</si>
  <si>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</si>
  <si>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</si>
  <si>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</si>
  <si>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</si>
  <si>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</si>
  <si>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</si>
  <si>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</si>
  <si>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</si>
  <si>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</si>
  <si>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</si>
  <si>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</si>
  <si>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</si>
  <si>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</si>
  <si>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</si>
  <si>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</si>
  <si>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</si>
  <si>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</si>
  <si>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</si>
  <si>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</si>
  <si>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</si>
  <si>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откл</t>
  </si>
  <si>
    <t>Возврат остатков</t>
  </si>
  <si>
    <t>факт 01.10.2021</t>
  </si>
  <si>
    <t>план 01.10.2022</t>
  </si>
  <si>
    <t>факт 01.10.2022</t>
  </si>
  <si>
    <t>Сведения об исполнении  консолидированного бюджета  района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</si>
</sst>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_р_."/>
  </numFmts>
  <fonts count="25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4" fillId="19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/>
    <xf numFmtId="0" fontId="19" fillId="0" borderId="10" xfId="0" applyFont="1" applyBorder="1"/>
    <xf numFmtId="0" fontId="20" fillId="8" borderId="10" xfId="0" applyFont="1" applyFill="1" applyBorder="1" applyAlignment="1">
      <alignment horizontal="justify" vertical="top"/>
    </xf>
    <xf numFmtId="0" fontId="0" fillId="0" borderId="0" xfId="0" applyFont="1"/>
    <xf numFmtId="0" fontId="21" fillId="0" borderId="0" xfId="0" applyFont="1"/>
    <xf numFmtId="0" fontId="0" fillId="0" borderId="0" xfId="0" applyFill="1"/>
    <xf numFmtId="173" fontId="20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/>
    <xf numFmtId="0" fontId="20" fillId="8" borderId="11" xfId="0" applyFont="1" applyFill="1" applyBorder="1" applyAlignment="1">
      <alignment horizontal="justify" vertical="top"/>
    </xf>
    <xf numFmtId="0" fontId="20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left" wrapText="1"/>
    </xf>
    <xf numFmtId="173" fontId="21" fillId="0" borderId="12" xfId="0" applyNumberFormat="1" applyFont="1" applyBorder="1"/>
    <xf numFmtId="173" fontId="22" fillId="0" borderId="12" xfId="0" applyNumberFormat="1" applyFont="1" applyBorder="1" applyAlignment="1"/>
    <xf numFmtId="173" fontId="20" fillId="0" borderId="12" xfId="0" applyNumberFormat="1" applyFont="1" applyBorder="1" applyAlignment="1"/>
    <xf numFmtId="173" fontId="20" fillId="8" borderId="12" xfId="0" applyNumberFormat="1" applyFont="1" applyFill="1" applyBorder="1" applyAlignment="1"/>
    <xf numFmtId="173" fontId="20" fillId="0" borderId="12" xfId="0" applyNumberFormat="1" applyFont="1" applyBorder="1"/>
    <xf numFmtId="0" fontId="22" fillId="0" borderId="11" xfId="0" applyFont="1" applyBorder="1" applyAlignment="1">
      <alignment horizontal="justify" vertical="top" wrapText="1"/>
    </xf>
    <xf numFmtId="173" fontId="19" fillId="8" borderId="13" xfId="0" applyNumberFormat="1" applyFont="1" applyFill="1" applyBorder="1" applyAlignment="1"/>
    <xf numFmtId="173" fontId="22" fillId="0" borderId="12" xfId="0" applyNumberFormat="1" applyFont="1" applyFill="1" applyBorder="1" applyAlignment="1"/>
    <xf numFmtId="173" fontId="20" fillId="0" borderId="12" xfId="0" applyNumberFormat="1" applyFont="1" applyFill="1" applyBorder="1" applyAlignment="1"/>
    <xf numFmtId="173" fontId="21" fillId="0" borderId="12" xfId="0" applyNumberFormat="1" applyFont="1" applyFill="1" applyBorder="1"/>
    <xf numFmtId="173" fontId="20" fillId="0" borderId="12" xfId="0" applyNumberFormat="1" applyFont="1" applyFill="1" applyBorder="1"/>
    <xf numFmtId="173" fontId="20" fillId="21" borderId="12" xfId="0" applyNumberFormat="1" applyFont="1" applyFill="1" applyBorder="1" applyAlignment="1"/>
    <xf numFmtId="173" fontId="0" fillId="0" borderId="0" xfId="0" applyNumberFormat="1" applyFont="1" applyAlignment="1"/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</cellXfs>
  <cellStyles count="34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Акцент1" xfId="9" builtinId="29" customBuiltin="1"/>
    <cellStyle name="Акцент2" xfId="10" builtinId="33" customBuiltin="1"/>
    <cellStyle name="Акцент3" xfId="11" builtinId="37" customBuiltin="1"/>
    <cellStyle name="Акцент4" xfId="12" builtinId="41" customBuiltin="1"/>
    <cellStyle name="Акцент5" xfId="13" builtinId="45" customBuiltin="1"/>
    <cellStyle name="Акцент6" xfId="1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22" builtinId="25" customBuiltin="1"/>
    <cellStyle name="Контрольная ячейка" xfId="23" builtinId="23" customBuiltin="1"/>
    <cellStyle name="Название" xfId="24" builtinId="15" customBuiltin="1"/>
    <cellStyle name="Нейтральный" xfId="25" builtinId="28" customBuiltin="1"/>
    <cellStyle name="Обычный" xfId="0" builtinId="0"/>
    <cellStyle name="Обычный 2" xfId="26"/>
    <cellStyle name="Плохой" xfId="27" builtinId="27" customBuiltin="1"/>
    <cellStyle name="Пояснение" xfId="28" builtinId="53" customBuiltin="1"/>
    <cellStyle name="Примечание" xfId="29" builtinId="10" customBuiltin="1"/>
    <cellStyle name="Примечание 2" xfId="30"/>
    <cellStyle name="Связанная ячейка" xfId="31" builtinId="24" customBuiltin="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tabSelected="1" topLeftCell="A19" zoomScale="73" zoomScaleNormal="73" workbookViewId="0">
      <selection activeCell="I21" sqref="I21"/>
    </sheetView>
  </sheetViews>
  <sheetFormatPr defaultRowHeight="12.75" x14ac:dyDescent="0.2"/>
  <cols>
    <col min="1" max="1" width="74" customWidth="1"/>
    <col min="2" max="2" width="14.140625" style="7" customWidth="1"/>
    <col min="3" max="5" width="14.42578125" style="7" customWidth="1"/>
    <col min="6" max="6" width="12.42578125" style="7" customWidth="1"/>
  </cols>
  <sheetData>
    <row r="2" spans="1:7" ht="15.75" customHeight="1" x14ac:dyDescent="0.25">
      <c r="A2" s="26" t="s">
        <v>56</v>
      </c>
      <c r="B2" s="26"/>
      <c r="C2" s="26"/>
      <c r="D2" s="26"/>
      <c r="E2" s="26"/>
      <c r="F2" s="26"/>
    </row>
    <row r="3" spans="1:7" ht="15" customHeight="1" x14ac:dyDescent="0.2">
      <c r="A3" s="27" t="s">
        <v>0</v>
      </c>
      <c r="B3" s="27"/>
      <c r="C3" s="27"/>
      <c r="D3" s="27"/>
      <c r="E3" s="27"/>
      <c r="F3" s="27"/>
    </row>
    <row r="4" spans="1:7" ht="31.5" x14ac:dyDescent="0.2">
      <c r="A4" s="1"/>
      <c r="B4" s="6" t="s">
        <v>53</v>
      </c>
      <c r="C4" s="6" t="s">
        <v>54</v>
      </c>
      <c r="D4" s="6" t="s">
        <v>55</v>
      </c>
      <c r="E4" s="6" t="s">
        <v>51</v>
      </c>
      <c r="F4" s="6" t="s">
        <v>1</v>
      </c>
    </row>
    <row r="5" spans="1:7" ht="15.75" x14ac:dyDescent="0.2">
      <c r="A5" s="2" t="s">
        <v>2</v>
      </c>
      <c r="B5" s="19"/>
      <c r="C5" s="19"/>
      <c r="D5" s="19"/>
      <c r="E5" s="19"/>
      <c r="F5" s="19">
        <v>75</v>
      </c>
    </row>
    <row r="6" spans="1:7" ht="28.35" customHeight="1" x14ac:dyDescent="0.25">
      <c r="A6" s="9" t="s">
        <v>3</v>
      </c>
      <c r="B6" s="23">
        <f>B7+B19</f>
        <v>26946.299999999996</v>
      </c>
      <c r="C6" s="22">
        <f>C7+C19</f>
        <v>40049.599999999991</v>
      </c>
      <c r="D6" s="22">
        <f>D7+D19</f>
        <v>31431.8</v>
      </c>
      <c r="E6" s="13">
        <f>E7+E19</f>
        <v>-8617.8000000000011</v>
      </c>
      <c r="F6" s="14">
        <f>D6/C6*100</f>
        <v>78.482182094203196</v>
      </c>
    </row>
    <row r="7" spans="1:7" ht="23.1" customHeight="1" x14ac:dyDescent="0.25">
      <c r="A7" s="9" t="s">
        <v>4</v>
      </c>
      <c r="B7" s="23">
        <f>B8+B9+B10+B11+B12+B13+B14+B15+B16+B17+B18</f>
        <v>26029.499999999996</v>
      </c>
      <c r="C7" s="22">
        <f>C8+C9+C10+C11+C12+C13+C14+C15+C16+C17+C18</f>
        <v>38108.999999999993</v>
      </c>
      <c r="D7" s="22">
        <f>D8+D9+D10+D11+D12+D13+D14+D15+D16+D17+D18</f>
        <v>30768.1</v>
      </c>
      <c r="E7" s="13">
        <f>E8+E9+E10+E11+E12+E13+E14+E15+E16+E17+E18</f>
        <v>-7340.9000000000005</v>
      </c>
      <c r="F7" s="14">
        <f t="shared" ref="F7:F19" si="0">D7/C7*100</f>
        <v>80.737096223989084</v>
      </c>
      <c r="G7" s="4"/>
    </row>
    <row r="8" spans="1:7" s="3" customFormat="1" ht="15.75" x14ac:dyDescent="0.25">
      <c r="A8" s="10" t="s">
        <v>5</v>
      </c>
      <c r="B8" s="20">
        <v>17379.099999999999</v>
      </c>
      <c r="C8" s="20">
        <v>23790.1</v>
      </c>
      <c r="D8" s="20">
        <v>17724.099999999999</v>
      </c>
      <c r="E8" s="14">
        <f>D8-C8</f>
        <v>-6066</v>
      </c>
      <c r="F8" s="14">
        <f>D8/C8*100</f>
        <v>74.501998730564395</v>
      </c>
    </row>
    <row r="9" spans="1:7" s="3" customFormat="1" ht="15.75" x14ac:dyDescent="0.25">
      <c r="A9" s="10" t="s">
        <v>6</v>
      </c>
      <c r="B9" s="20">
        <v>5240</v>
      </c>
      <c r="C9" s="20">
        <v>7579.1</v>
      </c>
      <c r="D9" s="20">
        <v>6519.7</v>
      </c>
      <c r="E9" s="14">
        <f t="shared" ref="E9:E18" si="1">D9-C9</f>
        <v>-1059.4000000000005</v>
      </c>
      <c r="F9" s="14">
        <f t="shared" si="0"/>
        <v>86.02208705519125</v>
      </c>
    </row>
    <row r="10" spans="1:7" s="3" customFormat="1" ht="31.5" x14ac:dyDescent="0.25">
      <c r="A10" s="10" t="s">
        <v>50</v>
      </c>
      <c r="B10" s="20">
        <v>2075.3000000000002</v>
      </c>
      <c r="C10" s="20">
        <v>2573.1999999999998</v>
      </c>
      <c r="D10" s="20">
        <v>4151.5</v>
      </c>
      <c r="E10" s="14">
        <f t="shared" si="1"/>
        <v>1578.3000000000002</v>
      </c>
      <c r="F10" s="14">
        <f t="shared" si="0"/>
        <v>161.33607958961605</v>
      </c>
    </row>
    <row r="11" spans="1:7" s="3" customFormat="1" ht="20.100000000000001" customHeight="1" x14ac:dyDescent="0.25">
      <c r="A11" s="10" t="s">
        <v>7</v>
      </c>
      <c r="B11" s="20">
        <v>144.69999999999999</v>
      </c>
      <c r="C11" s="20">
        <v>0</v>
      </c>
      <c r="D11" s="20">
        <v>-54.8</v>
      </c>
      <c r="E11" s="14">
        <f t="shared" si="1"/>
        <v>-54.8</v>
      </c>
      <c r="F11" s="14" t="e">
        <f t="shared" si="0"/>
        <v>#DIV/0!</v>
      </c>
    </row>
    <row r="12" spans="1:7" s="3" customFormat="1" ht="15.75" x14ac:dyDescent="0.25">
      <c r="A12" s="10" t="s">
        <v>8</v>
      </c>
      <c r="B12" s="20">
        <v>185.1</v>
      </c>
      <c r="C12" s="20">
        <v>186</v>
      </c>
      <c r="D12" s="20">
        <v>0</v>
      </c>
      <c r="E12" s="14">
        <f t="shared" si="1"/>
        <v>-186</v>
      </c>
      <c r="F12" s="14">
        <f t="shared" si="0"/>
        <v>0</v>
      </c>
    </row>
    <row r="13" spans="1:7" s="3" customFormat="1" ht="31.5" x14ac:dyDescent="0.25">
      <c r="A13" s="10" t="s">
        <v>9</v>
      </c>
      <c r="B13" s="20">
        <v>128.5</v>
      </c>
      <c r="C13" s="20">
        <v>244</v>
      </c>
      <c r="D13" s="20">
        <v>30.1</v>
      </c>
      <c r="E13" s="14">
        <f t="shared" si="1"/>
        <v>-213.9</v>
      </c>
      <c r="F13" s="14">
        <f t="shared" si="0"/>
        <v>12.336065573770492</v>
      </c>
    </row>
    <row r="14" spans="1:7" s="3" customFormat="1" ht="15.75" x14ac:dyDescent="0.25">
      <c r="A14" s="10" t="s">
        <v>10</v>
      </c>
      <c r="B14" s="20">
        <v>55.3</v>
      </c>
      <c r="C14" s="20">
        <v>469.6</v>
      </c>
      <c r="D14" s="20">
        <v>75.8</v>
      </c>
      <c r="E14" s="14">
        <f t="shared" si="1"/>
        <v>-393.8</v>
      </c>
      <c r="F14" s="14">
        <f t="shared" si="0"/>
        <v>16.141396933560475</v>
      </c>
    </row>
    <row r="15" spans="1:7" s="3" customFormat="1" ht="15.75" x14ac:dyDescent="0.25">
      <c r="A15" s="10" t="s">
        <v>11</v>
      </c>
      <c r="B15" s="20">
        <v>645.5</v>
      </c>
      <c r="C15" s="20">
        <v>2957</v>
      </c>
      <c r="D15" s="20">
        <v>2069.8000000000002</v>
      </c>
      <c r="E15" s="14">
        <f t="shared" si="1"/>
        <v>-887.19999999999982</v>
      </c>
      <c r="F15" s="14">
        <f t="shared" si="0"/>
        <v>69.996618194115669</v>
      </c>
    </row>
    <row r="16" spans="1:7" s="3" customFormat="1" ht="31.5" x14ac:dyDescent="0.25">
      <c r="A16" s="10" t="s">
        <v>12</v>
      </c>
      <c r="B16" s="20">
        <v>0</v>
      </c>
      <c r="C16" s="20">
        <v>0</v>
      </c>
      <c r="D16" s="20">
        <v>0</v>
      </c>
      <c r="E16" s="14">
        <f t="shared" si="1"/>
        <v>0</v>
      </c>
      <c r="F16" s="14">
        <v>0</v>
      </c>
    </row>
    <row r="17" spans="1:6" s="3" customFormat="1" ht="15.75" x14ac:dyDescent="0.25">
      <c r="A17" s="10" t="s">
        <v>13</v>
      </c>
      <c r="B17" s="20">
        <v>176</v>
      </c>
      <c r="C17" s="20">
        <v>310</v>
      </c>
      <c r="D17" s="20">
        <v>251.9</v>
      </c>
      <c r="E17" s="14">
        <f t="shared" si="1"/>
        <v>-58.099999999999994</v>
      </c>
      <c r="F17" s="14">
        <f t="shared" si="0"/>
        <v>81.258064516129039</v>
      </c>
    </row>
    <row r="18" spans="1:6" s="3" customFormat="1" ht="15.75" x14ac:dyDescent="0.25">
      <c r="A18" s="10" t="s">
        <v>14</v>
      </c>
      <c r="B18" s="20">
        <v>0</v>
      </c>
      <c r="C18" s="20">
        <v>0</v>
      </c>
      <c r="D18" s="20">
        <v>0</v>
      </c>
      <c r="E18" s="14">
        <f t="shared" si="1"/>
        <v>0</v>
      </c>
      <c r="F18" s="14">
        <v>0</v>
      </c>
    </row>
    <row r="19" spans="1:6" s="4" customFormat="1" ht="15.75" x14ac:dyDescent="0.25">
      <c r="A19" s="9" t="s">
        <v>15</v>
      </c>
      <c r="B19" s="21">
        <f>B21+B22+B23+B24+B25+B26+B27+B28</f>
        <v>916.8</v>
      </c>
      <c r="C19" s="21">
        <f>C21+C22+C23+C24+C25+C26+C27+C28</f>
        <v>1940.6</v>
      </c>
      <c r="D19" s="21">
        <f>D21+D22+D23+D24+D25+D26+D27+D28</f>
        <v>663.7</v>
      </c>
      <c r="E19" s="15">
        <f>E21+E22+E23+E24+E25+E26+E27+E28</f>
        <v>-1276.8999999999999</v>
      </c>
      <c r="F19" s="14">
        <f t="shared" si="0"/>
        <v>34.200762650726588</v>
      </c>
    </row>
    <row r="20" spans="1:6" ht="15.75" x14ac:dyDescent="0.25">
      <c r="A20" s="10" t="s">
        <v>16</v>
      </c>
      <c r="B20" s="21"/>
      <c r="C20" s="21"/>
      <c r="D20" s="21"/>
      <c r="E20" s="15"/>
      <c r="F20" s="14"/>
    </row>
    <row r="21" spans="1:6" s="3" customFormat="1" ht="31.5" x14ac:dyDescent="0.25">
      <c r="A21" s="10" t="s">
        <v>17</v>
      </c>
      <c r="B21" s="20">
        <v>294.60000000000002</v>
      </c>
      <c r="C21" s="20">
        <v>579</v>
      </c>
      <c r="D21" s="20">
        <v>263.5</v>
      </c>
      <c r="E21" s="14">
        <f>D21-C21</f>
        <v>-315.5</v>
      </c>
      <c r="F21" s="14">
        <f>D21/C21*100</f>
        <v>45.509499136442145</v>
      </c>
    </row>
    <row r="22" spans="1:6" s="3" customFormat="1" ht="15.75" x14ac:dyDescent="0.25">
      <c r="A22" s="10" t="s">
        <v>18</v>
      </c>
      <c r="B22" s="20">
        <v>4.5999999999999996</v>
      </c>
      <c r="C22" s="20">
        <v>9.3000000000000007</v>
      </c>
      <c r="D22" s="20">
        <v>8.1999999999999993</v>
      </c>
      <c r="E22" s="14">
        <f>D22-C22</f>
        <v>-1.1000000000000014</v>
      </c>
      <c r="F22" s="14">
        <f>D22/C22*100</f>
        <v>88.172043010752674</v>
      </c>
    </row>
    <row r="23" spans="1:6" s="3" customFormat="1" ht="19.5" customHeight="1" x14ac:dyDescent="0.25">
      <c r="A23" s="10" t="s">
        <v>19</v>
      </c>
      <c r="B23" s="20">
        <v>0</v>
      </c>
      <c r="C23" s="20">
        <v>0</v>
      </c>
      <c r="D23" s="20">
        <v>0</v>
      </c>
      <c r="E23" s="14">
        <f t="shared" ref="E23:E29" si="2">D23-C23</f>
        <v>0</v>
      </c>
      <c r="F23" s="14">
        <v>0</v>
      </c>
    </row>
    <row r="24" spans="1:6" s="3" customFormat="1" ht="15.75" x14ac:dyDescent="0.25">
      <c r="A24" s="10" t="s">
        <v>20</v>
      </c>
      <c r="B24" s="20">
        <v>7.2</v>
      </c>
      <c r="C24" s="20">
        <v>745</v>
      </c>
      <c r="D24" s="20">
        <v>33.5</v>
      </c>
      <c r="E24" s="14">
        <f t="shared" si="2"/>
        <v>-711.5</v>
      </c>
      <c r="F24" s="14">
        <f t="shared" ref="F24:F29" si="3">D24/C24*100</f>
        <v>4.4966442953020138</v>
      </c>
    </row>
    <row r="25" spans="1:6" s="3" customFormat="1" ht="15.75" x14ac:dyDescent="0.25">
      <c r="A25" s="10" t="s">
        <v>21</v>
      </c>
      <c r="B25" s="20">
        <v>0</v>
      </c>
      <c r="C25" s="20">
        <v>0</v>
      </c>
      <c r="D25" s="20">
        <v>0</v>
      </c>
      <c r="E25" s="14">
        <f t="shared" si="2"/>
        <v>0</v>
      </c>
      <c r="F25" s="14">
        <v>0</v>
      </c>
    </row>
    <row r="26" spans="1:6" s="3" customFormat="1" ht="15.75" x14ac:dyDescent="0.25">
      <c r="A26" s="10" t="s">
        <v>22</v>
      </c>
      <c r="B26" s="20">
        <v>610.4</v>
      </c>
      <c r="C26" s="20">
        <v>607.29999999999995</v>
      </c>
      <c r="D26" s="20">
        <v>348</v>
      </c>
      <c r="E26" s="14">
        <f t="shared" si="2"/>
        <v>-259.29999999999995</v>
      </c>
      <c r="F26" s="14">
        <f t="shared" si="3"/>
        <v>57.302815741808011</v>
      </c>
    </row>
    <row r="27" spans="1:6" s="3" customFormat="1" ht="15.75" x14ac:dyDescent="0.25">
      <c r="A27" s="10" t="s">
        <v>23</v>
      </c>
      <c r="B27" s="20">
        <v>0</v>
      </c>
      <c r="C27" s="20">
        <v>0</v>
      </c>
      <c r="D27" s="20">
        <v>6.9</v>
      </c>
      <c r="E27" s="14">
        <f t="shared" si="2"/>
        <v>6.9</v>
      </c>
      <c r="F27" s="14">
        <v>0</v>
      </c>
    </row>
    <row r="28" spans="1:6" s="3" customFormat="1" ht="15.75" x14ac:dyDescent="0.25">
      <c r="A28" s="10" t="s">
        <v>24</v>
      </c>
      <c r="B28" s="20">
        <v>0</v>
      </c>
      <c r="C28" s="20">
        <v>0</v>
      </c>
      <c r="D28" s="20">
        <v>3.6</v>
      </c>
      <c r="E28" s="14">
        <f t="shared" si="2"/>
        <v>3.6</v>
      </c>
      <c r="F28" s="14">
        <v>0</v>
      </c>
    </row>
    <row r="29" spans="1:6" ht="15.75" x14ac:dyDescent="0.25">
      <c r="A29" s="9" t="s">
        <v>25</v>
      </c>
      <c r="B29" s="21">
        <f>SUM(B31:B36)</f>
        <v>118378.1</v>
      </c>
      <c r="C29" s="21">
        <f>SUM(C31:C35)</f>
        <v>193942.6</v>
      </c>
      <c r="D29" s="21">
        <f>SUM(D31:D35)</f>
        <v>151406.30000000002</v>
      </c>
      <c r="E29" s="15">
        <f t="shared" si="2"/>
        <v>-42536.299999999988</v>
      </c>
      <c r="F29" s="14">
        <f t="shared" si="3"/>
        <v>78.067582882770481</v>
      </c>
    </row>
    <row r="30" spans="1:6" ht="15.75" x14ac:dyDescent="0.25">
      <c r="A30" s="11" t="s">
        <v>16</v>
      </c>
      <c r="B30" s="20"/>
      <c r="C30" s="20"/>
      <c r="D30" s="20"/>
      <c r="E30" s="14"/>
      <c r="F30" s="14"/>
    </row>
    <row r="31" spans="1:6" ht="15.75" x14ac:dyDescent="0.25">
      <c r="A31" s="10" t="s">
        <v>26</v>
      </c>
      <c r="B31" s="20">
        <v>43673.8</v>
      </c>
      <c r="C31" s="20">
        <v>70273.5</v>
      </c>
      <c r="D31" s="20">
        <v>61330.8</v>
      </c>
      <c r="E31" s="14">
        <f t="shared" ref="E31:E38" si="4">D31-C31</f>
        <v>-8942.6999999999971</v>
      </c>
      <c r="F31" s="14">
        <f t="shared" ref="F31:F37" si="5">D31/C31*100</f>
        <v>87.274434886550409</v>
      </c>
    </row>
    <row r="32" spans="1:6" ht="15.75" x14ac:dyDescent="0.25">
      <c r="A32" s="10" t="s">
        <v>49</v>
      </c>
      <c r="B32" s="20">
        <v>2036.4</v>
      </c>
      <c r="C32" s="20">
        <v>0</v>
      </c>
      <c r="D32" s="20">
        <v>0</v>
      </c>
      <c r="E32" s="14">
        <f t="shared" si="4"/>
        <v>0</v>
      </c>
      <c r="F32" s="14" t="e">
        <f t="shared" si="5"/>
        <v>#DIV/0!</v>
      </c>
    </row>
    <row r="33" spans="1:6" ht="31.5" x14ac:dyDescent="0.25">
      <c r="A33" s="18" t="s">
        <v>27</v>
      </c>
      <c r="B33" s="20">
        <v>31578.400000000001</v>
      </c>
      <c r="C33" s="20">
        <v>41371.699999999997</v>
      </c>
      <c r="D33" s="20">
        <v>31353.5</v>
      </c>
      <c r="E33" s="14">
        <f t="shared" si="4"/>
        <v>-10018.199999999997</v>
      </c>
      <c r="F33" s="14">
        <f t="shared" si="5"/>
        <v>75.784896438870049</v>
      </c>
    </row>
    <row r="34" spans="1:6" ht="15.75" x14ac:dyDescent="0.25">
      <c r="A34" s="10" t="s">
        <v>28</v>
      </c>
      <c r="B34" s="20">
        <v>38756.699999999997</v>
      </c>
      <c r="C34" s="20">
        <v>65083.9</v>
      </c>
      <c r="D34" s="20">
        <v>46010.400000000001</v>
      </c>
      <c r="E34" s="14">
        <f t="shared" si="4"/>
        <v>-19073.5</v>
      </c>
      <c r="F34" s="14">
        <f t="shared" si="5"/>
        <v>70.693981153557189</v>
      </c>
    </row>
    <row r="35" spans="1:6" ht="15.75" x14ac:dyDescent="0.25">
      <c r="A35" s="10" t="s">
        <v>29</v>
      </c>
      <c r="B35" s="20">
        <v>2495.1</v>
      </c>
      <c r="C35" s="20">
        <v>17213.5</v>
      </c>
      <c r="D35" s="20">
        <v>12711.6</v>
      </c>
      <c r="E35" s="14">
        <f t="shared" si="4"/>
        <v>-4501.8999999999996</v>
      </c>
      <c r="F35" s="14">
        <f t="shared" si="5"/>
        <v>73.846690097888285</v>
      </c>
    </row>
    <row r="36" spans="1:6" ht="15.75" x14ac:dyDescent="0.25">
      <c r="A36" s="9" t="s">
        <v>52</v>
      </c>
      <c r="B36" s="20">
        <v>-162.30000000000001</v>
      </c>
      <c r="C36" s="20">
        <v>-1.8</v>
      </c>
      <c r="D36" s="20">
        <v>-1.8</v>
      </c>
      <c r="E36" s="14">
        <f>D36-C36</f>
        <v>0</v>
      </c>
      <c r="F36" s="14">
        <f>D36/C36*100</f>
        <v>100</v>
      </c>
    </row>
    <row r="37" spans="1:6" ht="15.75" x14ac:dyDescent="0.25">
      <c r="A37" s="9" t="s">
        <v>30</v>
      </c>
      <c r="B37" s="20">
        <v>135</v>
      </c>
      <c r="C37" s="20">
        <v>365.4</v>
      </c>
      <c r="D37" s="20">
        <v>365.4</v>
      </c>
      <c r="E37" s="14">
        <f t="shared" si="4"/>
        <v>0</v>
      </c>
      <c r="F37" s="14">
        <f t="shared" si="5"/>
        <v>100</v>
      </c>
    </row>
    <row r="38" spans="1:6" ht="15.75" x14ac:dyDescent="0.25">
      <c r="A38" s="9" t="s">
        <v>31</v>
      </c>
      <c r="B38" s="21">
        <f>B6+B29+B37</f>
        <v>145459.4</v>
      </c>
      <c r="C38" s="21">
        <f>C6+C29+C36+C37</f>
        <v>234355.80000000002</v>
      </c>
      <c r="D38" s="21">
        <f>D6+D29+D36+D37</f>
        <v>183201.7</v>
      </c>
      <c r="E38" s="15">
        <f t="shared" si="4"/>
        <v>-51154.100000000006</v>
      </c>
      <c r="F38" s="14">
        <f>D38/C38*100</f>
        <v>78.172462554799154</v>
      </c>
    </row>
    <row r="39" spans="1:6" ht="15.75" x14ac:dyDescent="0.25">
      <c r="A39" s="9" t="s">
        <v>32</v>
      </c>
      <c r="B39" s="21">
        <f>B38-B55</f>
        <v>8465.8999999999942</v>
      </c>
      <c r="C39" s="15">
        <f>C38-C55</f>
        <v>-10738.799999999988</v>
      </c>
      <c r="D39" s="15">
        <f>D38-D55</f>
        <v>11661.800000000017</v>
      </c>
      <c r="E39" s="15"/>
      <c r="F39" s="14"/>
    </row>
    <row r="40" spans="1:6" s="5" customFormat="1" ht="15.75" x14ac:dyDescent="0.25">
      <c r="A40" s="8" t="s">
        <v>33</v>
      </c>
      <c r="B40" s="24"/>
      <c r="C40" s="16"/>
      <c r="D40" s="16"/>
      <c r="E40" s="16"/>
      <c r="F40" s="16"/>
    </row>
    <row r="41" spans="1:6" ht="15.75" x14ac:dyDescent="0.25">
      <c r="A41" s="12" t="s">
        <v>34</v>
      </c>
      <c r="B41" s="20">
        <v>23268.1</v>
      </c>
      <c r="C41" s="20">
        <v>41441.699999999997</v>
      </c>
      <c r="D41" s="20">
        <v>24021.9</v>
      </c>
      <c r="E41" s="14">
        <f>D41-C41</f>
        <v>-17419.799999999996</v>
      </c>
      <c r="F41" s="14">
        <f>D41/C41*100</f>
        <v>57.965527475948143</v>
      </c>
    </row>
    <row r="42" spans="1:6" ht="15.75" x14ac:dyDescent="0.25">
      <c r="A42" s="12" t="s">
        <v>35</v>
      </c>
      <c r="B42" s="20">
        <v>249</v>
      </c>
      <c r="C42" s="20">
        <v>450</v>
      </c>
      <c r="D42" s="20">
        <v>215.2</v>
      </c>
      <c r="E42" s="14">
        <f t="shared" ref="E42:E54" si="6">D42-C42</f>
        <v>-234.8</v>
      </c>
      <c r="F42" s="14">
        <f t="shared" ref="F42:F55" si="7">D42/C42*100</f>
        <v>47.822222222222223</v>
      </c>
    </row>
    <row r="43" spans="1:6" ht="15.75" x14ac:dyDescent="0.25">
      <c r="A43" s="12" t="s">
        <v>36</v>
      </c>
      <c r="B43" s="20">
        <v>2703.3</v>
      </c>
      <c r="C43" s="20">
        <v>3964.4</v>
      </c>
      <c r="D43" s="20">
        <v>3038.6</v>
      </c>
      <c r="E43" s="14">
        <f t="shared" si="6"/>
        <v>-925.80000000000018</v>
      </c>
      <c r="F43" s="14">
        <f t="shared" si="7"/>
        <v>76.647159721521547</v>
      </c>
    </row>
    <row r="44" spans="1:6" ht="15.75" x14ac:dyDescent="0.25">
      <c r="A44" s="12" t="s">
        <v>37</v>
      </c>
      <c r="B44" s="20">
        <v>21599.4</v>
      </c>
      <c r="C44" s="20">
        <v>26985</v>
      </c>
      <c r="D44" s="20">
        <v>19891.5</v>
      </c>
      <c r="E44" s="14">
        <f t="shared" si="6"/>
        <v>-7093.5</v>
      </c>
      <c r="F44" s="14">
        <f t="shared" si="7"/>
        <v>73.713173985547527</v>
      </c>
    </row>
    <row r="45" spans="1:6" ht="15.75" x14ac:dyDescent="0.25">
      <c r="A45" s="12" t="s">
        <v>38</v>
      </c>
      <c r="B45" s="20">
        <v>11408.1</v>
      </c>
      <c r="C45" s="20">
        <v>45341.3</v>
      </c>
      <c r="D45" s="20">
        <v>28358.1</v>
      </c>
      <c r="E45" s="14">
        <f t="shared" si="6"/>
        <v>-16983.200000000004</v>
      </c>
      <c r="F45" s="14">
        <f t="shared" si="7"/>
        <v>62.543641227754819</v>
      </c>
    </row>
    <row r="46" spans="1:6" ht="15.75" x14ac:dyDescent="0.25">
      <c r="A46" s="12" t="s">
        <v>39</v>
      </c>
      <c r="B46" s="20">
        <v>0</v>
      </c>
      <c r="C46" s="20">
        <v>135.6</v>
      </c>
      <c r="D46" s="20">
        <v>0</v>
      </c>
      <c r="E46" s="14">
        <f t="shared" si="6"/>
        <v>-135.6</v>
      </c>
      <c r="F46" s="14">
        <v>0</v>
      </c>
    </row>
    <row r="47" spans="1:6" ht="15.75" x14ac:dyDescent="0.25">
      <c r="A47" s="12" t="s">
        <v>40</v>
      </c>
      <c r="B47" s="20">
        <v>45275.199999999997</v>
      </c>
      <c r="C47" s="20">
        <v>61251</v>
      </c>
      <c r="D47" s="20">
        <v>46586.2</v>
      </c>
      <c r="E47" s="14">
        <f t="shared" si="6"/>
        <v>-14664.800000000003</v>
      </c>
      <c r="F47" s="14">
        <f t="shared" si="7"/>
        <v>76.057860279832155</v>
      </c>
    </row>
    <row r="48" spans="1:6" ht="15.75" x14ac:dyDescent="0.25">
      <c r="A48" s="12" t="s">
        <v>41</v>
      </c>
      <c r="B48" s="20">
        <v>26478.2</v>
      </c>
      <c r="C48" s="20">
        <v>49011.5</v>
      </c>
      <c r="D48" s="20">
        <v>36167</v>
      </c>
      <c r="E48" s="14">
        <f t="shared" si="6"/>
        <v>-12844.5</v>
      </c>
      <c r="F48" s="14">
        <f t="shared" si="7"/>
        <v>73.792885343235767</v>
      </c>
    </row>
    <row r="49" spans="1:6" ht="15.75" x14ac:dyDescent="0.25">
      <c r="A49" s="12" t="s">
        <v>42</v>
      </c>
      <c r="B49" s="20">
        <v>0</v>
      </c>
      <c r="C49" s="20">
        <v>0</v>
      </c>
      <c r="D49" s="20">
        <v>0</v>
      </c>
      <c r="E49" s="14">
        <f t="shared" si="6"/>
        <v>0</v>
      </c>
      <c r="F49" s="14">
        <v>0</v>
      </c>
    </row>
    <row r="50" spans="1:6" ht="15.75" x14ac:dyDescent="0.25">
      <c r="A50" s="12" t="s">
        <v>43</v>
      </c>
      <c r="B50" s="20">
        <v>4589.8999999999996</v>
      </c>
      <c r="C50" s="20">
        <v>10305.200000000001</v>
      </c>
      <c r="D50" s="20">
        <v>8015</v>
      </c>
      <c r="E50" s="14">
        <f t="shared" si="6"/>
        <v>-2290.2000000000007</v>
      </c>
      <c r="F50" s="14">
        <f t="shared" si="7"/>
        <v>77.776268291736201</v>
      </c>
    </row>
    <row r="51" spans="1:6" ht="15.75" x14ac:dyDescent="0.25">
      <c r="A51" s="12" t="s">
        <v>44</v>
      </c>
      <c r="B51" s="20">
        <v>1416.8</v>
      </c>
      <c r="C51" s="20">
        <v>6198.9</v>
      </c>
      <c r="D51" s="20">
        <v>5245.9</v>
      </c>
      <c r="E51" s="14">
        <f t="shared" si="6"/>
        <v>-953</v>
      </c>
      <c r="F51" s="14">
        <f t="shared" si="7"/>
        <v>84.62630466695704</v>
      </c>
    </row>
    <row r="52" spans="1:6" ht="15.75" x14ac:dyDescent="0.25">
      <c r="A52" s="12" t="s">
        <v>45</v>
      </c>
      <c r="B52" s="20">
        <v>0</v>
      </c>
      <c r="C52" s="20">
        <v>0</v>
      </c>
      <c r="D52" s="20">
        <v>0</v>
      </c>
      <c r="E52" s="14">
        <f t="shared" si="6"/>
        <v>0</v>
      </c>
      <c r="F52" s="14">
        <v>0</v>
      </c>
    </row>
    <row r="53" spans="1:6" ht="15.75" x14ac:dyDescent="0.25">
      <c r="A53" s="12" t="s">
        <v>46</v>
      </c>
      <c r="B53" s="20">
        <v>5.5</v>
      </c>
      <c r="C53" s="20">
        <v>10</v>
      </c>
      <c r="D53" s="20">
        <v>0.5</v>
      </c>
      <c r="E53" s="14">
        <f t="shared" si="6"/>
        <v>-9.5</v>
      </c>
      <c r="F53" s="14">
        <f t="shared" si="7"/>
        <v>5</v>
      </c>
    </row>
    <row r="54" spans="1:6" ht="15.75" x14ac:dyDescent="0.25">
      <c r="A54" s="12" t="s">
        <v>47</v>
      </c>
      <c r="B54" s="20">
        <v>0</v>
      </c>
      <c r="C54" s="20">
        <v>0</v>
      </c>
      <c r="D54" s="20">
        <v>0</v>
      </c>
      <c r="E54" s="14">
        <f t="shared" si="6"/>
        <v>0</v>
      </c>
      <c r="F54" s="14">
        <v>0</v>
      </c>
    </row>
    <row r="55" spans="1:6" ht="15.75" x14ac:dyDescent="0.25">
      <c r="A55" s="9" t="s">
        <v>48</v>
      </c>
      <c r="B55" s="17">
        <f>B41+B42+B43+B44+B45+B46+B47+B48+B49+B50+B51+B52+B53+B54</f>
        <v>136993.5</v>
      </c>
      <c r="C55" s="17">
        <f>C41+C42+C43+C44+C45+C46+C47+C48+C49+C50+C51+C52+C53+C54</f>
        <v>245094.6</v>
      </c>
      <c r="D55" s="17">
        <f>D41+D42+D43+D44+D45+D46+D47+D48+D49+D50+D51+D52+D53+D54</f>
        <v>171539.9</v>
      </c>
      <c r="E55" s="17">
        <f>E41+E42+E43+E44+E45+E46+E47+E48+E49+E50+E51+E52+E53+E54</f>
        <v>-73554.7</v>
      </c>
      <c r="F55" s="14">
        <f t="shared" si="7"/>
        <v>69.989261289314413</v>
      </c>
    </row>
    <row r="56" spans="1:6" x14ac:dyDescent="0.2">
      <c r="C56" s="25"/>
      <c r="D56" s="25"/>
    </row>
  </sheetData>
  <sheetProtection selectLockedCells="1" selectUnlockedCells="1"/>
  <mergeCells count="2">
    <mergeCell ref="A2:F2"/>
    <mergeCell ref="A3:F3"/>
  </mergeCells>
  <pageMargins left="0.23622047244094491" right="0.23622047244094491" top="0.31496062992125984" bottom="0.31496062992125984" header="0" footer="0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 конс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Alexey</cp:lastModifiedBy>
  <cp:lastPrinted>2022-10-06T15:17:55Z</cp:lastPrinted>
  <dcterms:created xsi:type="dcterms:W3CDTF">2017-06-22T13:06:07Z</dcterms:created>
  <dcterms:modified xsi:type="dcterms:W3CDTF">2022-10-11T05:50:47Z</dcterms:modified>
</cp:coreProperties>
</file>