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8"/>
  </bookViews>
  <sheets>
    <sheet name="1 октября 2017 район" sheetId="1" r:id="rId1"/>
  </sheets>
  <calcPr calcId="124519"/>
</workbook>
</file>

<file path=xl/calcChain.xml><?xml version="1.0" encoding="utf-8"?>
<calcChain xmlns="http://schemas.openxmlformats.org/spreadsheetml/2006/main">
  <c r="F37" i="1"/>
  <c r="E37"/>
  <c r="F36"/>
  <c r="E36"/>
  <c r="F35"/>
  <c r="E35"/>
  <c r="F30"/>
  <c r="E30"/>
  <c r="F29"/>
  <c r="E29"/>
  <c r="F28"/>
  <c r="E28"/>
  <c r="F27"/>
  <c r="E27"/>
  <c r="F26"/>
  <c r="E26"/>
  <c r="F23"/>
  <c r="E23"/>
  <c r="F22"/>
  <c r="E22"/>
  <c r="F20"/>
  <c r="E20"/>
  <c r="F19"/>
  <c r="E19"/>
  <c r="F18"/>
  <c r="E18"/>
  <c r="F17"/>
  <c r="E17"/>
  <c r="E7"/>
  <c r="F7"/>
  <c r="E8"/>
  <c r="F8"/>
  <c r="E9"/>
  <c r="F9"/>
  <c r="E10"/>
  <c r="F10"/>
  <c r="E11"/>
  <c r="F11"/>
  <c r="D44"/>
  <c r="C44"/>
  <c r="D42"/>
  <c r="C42"/>
  <c r="D39"/>
  <c r="C39"/>
  <c r="D34"/>
  <c r="C34"/>
  <c r="F34"/>
  <c r="D32"/>
  <c r="C32"/>
  <c r="D25"/>
  <c r="C25"/>
  <c r="F25"/>
  <c r="D21"/>
  <c r="C21"/>
  <c r="F21"/>
  <c r="D16"/>
  <c r="C16"/>
  <c r="F16"/>
  <c r="D15"/>
  <c r="C15"/>
  <c r="D13"/>
  <c r="C13"/>
  <c r="D6"/>
  <c r="C6"/>
  <c r="E6"/>
  <c r="E12"/>
  <c r="E13"/>
  <c r="F12"/>
  <c r="F13"/>
  <c r="E14"/>
  <c r="E15"/>
  <c r="F14"/>
  <c r="F15"/>
  <c r="E21"/>
  <c r="E24"/>
  <c r="E31"/>
  <c r="E32"/>
  <c r="F31"/>
  <c r="F32"/>
  <c r="E33"/>
  <c r="E34"/>
  <c r="E38"/>
  <c r="E39"/>
  <c r="F38"/>
  <c r="F39"/>
  <c r="E40"/>
  <c r="E41"/>
  <c r="E42"/>
  <c r="F41"/>
  <c r="F42"/>
  <c r="E43"/>
  <c r="E44"/>
  <c r="F43"/>
  <c r="F44"/>
  <c r="D45"/>
  <c r="F6"/>
  <c r="E16"/>
  <c r="E45"/>
  <c r="C45"/>
  <c r="F45"/>
</calcChain>
</file>

<file path=xl/sharedStrings.xml><?xml version="1.0" encoding="utf-8"?>
<sst xmlns="http://schemas.openxmlformats.org/spreadsheetml/2006/main" count="86" uniqueCount="86">
  <si>
    <t>тыс . руб</t>
  </si>
  <si>
    <t>план</t>
  </si>
  <si>
    <t>факт</t>
  </si>
  <si>
    <t xml:space="preserve">отклон </t>
  </si>
  <si>
    <t>% исполн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</si>
  <si>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</si>
  <si>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</si>
  <si>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</si>
  <si>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</si>
  <si>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</si>
  <si>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</si>
  <si>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</si>
  <si>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</si>
  <si>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</si>
  <si>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</si>
  <si>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</si>
  <si>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</si>
  <si>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</si>
  <si>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</si>
  <si>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</si>
  <si>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</si>
  <si>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0102</t>
  </si>
  <si>
    <t>0104</t>
  </si>
  <si>
    <t>0111</t>
  </si>
  <si>
    <t>0113</t>
  </si>
  <si>
    <t>0106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</si>
  <si>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</si>
  <si>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</si>
  <si>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</si>
  <si>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</si>
  <si>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</si>
  <si>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Руководитель контрольно-счетной палаты муниципального района и аудиторы контрольно-счетной палаты муниципального района</t>
  </si>
  <si>
    <t>02</t>
  </si>
  <si>
    <t>Мобилизационная и вневойсковая подготовка (субв воинск учет) обл</t>
  </si>
  <si>
    <t>0203</t>
  </si>
  <si>
    <t>03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</si>
  <si>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</si>
  <si>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</si>
  <si>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</t>
  </si>
  <si>
    <t>0405</t>
  </si>
  <si>
    <t>0410</t>
  </si>
  <si>
    <t>0409</t>
  </si>
  <si>
    <t>0412</t>
  </si>
  <si>
    <t>Сельское хозяйство</t>
  </si>
  <si>
    <t>Дорожное хозяйство (дорожный фонд)</t>
  </si>
  <si>
    <t>Связь и информатика</t>
  </si>
  <si>
    <t>Другие вопросы в области национальной экономики</t>
  </si>
  <si>
    <t>05</t>
  </si>
  <si>
    <t>0501</t>
  </si>
  <si>
    <t>0502</t>
  </si>
  <si>
    <t>Жилищное хозяйство</t>
  </si>
  <si>
    <t>Коммунальное хозяйство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</si>
  <si>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</si>
  <si>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</si>
  <si>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</si>
  <si>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</si>
  <si>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</si>
  <si>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</si>
  <si>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</si>
  <si>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</si>
  <si>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</si>
  <si>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0701</t>
  </si>
  <si>
    <t>0702</t>
  </si>
  <si>
    <t>0703</t>
  </si>
  <si>
    <t>0707</t>
  </si>
  <si>
    <t>0709</t>
  </si>
  <si>
    <t>Дошкольное образование</t>
  </si>
  <si>
    <t>Дополнительное образование детей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</si>
  <si>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</si>
  <si>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</si>
  <si>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</si>
  <si>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</si>
  <si>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 xml:space="preserve">Культура </t>
  </si>
  <si>
    <t>1001</t>
  </si>
  <si>
    <t>1003</t>
  </si>
  <si>
    <t>Пенсионое обеспечение</t>
  </si>
  <si>
    <t xml:space="preserve">Социальное обеспечение населения </t>
  </si>
  <si>
    <t>1004</t>
  </si>
  <si>
    <t>Охрана семьи и детства</t>
  </si>
  <si>
    <t>1101</t>
  </si>
  <si>
    <t>1301</t>
  </si>
  <si>
    <t>1401</t>
  </si>
  <si>
    <t>Физическая культура и спорт</t>
  </si>
  <si>
    <t>Обслуживание государственного и муниципального долга</t>
  </si>
  <si>
    <t>Дотации бюджетам поселений</t>
  </si>
  <si>
    <t>Исполнение бюджета по разделам и подразделам Поддорского муниципального района на 1 октября 2017 года</t>
  </si>
</sst>
</file>

<file path=xl/styles.xml><?xml version="1.0" encoding="utf-8"?>
<styleSheet xmlns="http://schemas.openxmlformats.org/spreadsheetml/2006/main">
  <numFmts count="1">
    <numFmt numFmtId="165" formatCode="#,##0.0_р_."/>
  </numFmts>
  <fonts count="2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23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/>
    <xf numFmtId="0" fontId="21" fillId="0" borderId="0" xfId="0" applyFont="1"/>
    <xf numFmtId="0" fontId="0" fillId="0" borderId="0" xfId="0" applyFill="1"/>
    <xf numFmtId="165" fontId="0" fillId="0" borderId="0" xfId="0" applyNumberFormat="1" applyAlignment="1"/>
    <xf numFmtId="165" fontId="20" fillId="0" borderId="10" xfId="0" applyNumberFormat="1" applyFont="1" applyBorder="1" applyAlignment="1">
      <alignment horizontal="center" vertical="top" wrapText="1"/>
    </xf>
    <xf numFmtId="165" fontId="22" fillId="0" borderId="10" xfId="0" applyNumberFormat="1" applyFont="1" applyBorder="1" applyAlignment="1"/>
    <xf numFmtId="165" fontId="20" fillId="0" borderId="10" xfId="0" applyNumberFormat="1" applyFont="1" applyBorder="1" applyAlignment="1"/>
    <xf numFmtId="165" fontId="22" fillId="0" borderId="10" xfId="0" applyNumberFormat="1" applyFont="1" applyBorder="1" applyAlignment="1">
      <alignment wrapText="1"/>
    </xf>
    <xf numFmtId="165" fontId="20" fillId="11" borderId="10" xfId="0" applyNumberFormat="1" applyFont="1" applyFill="1" applyBorder="1" applyAlignment="1"/>
    <xf numFmtId="165" fontId="22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/>
    <xf numFmtId="0" fontId="19" fillId="0" borderId="11" xfId="0" applyFont="1" applyBorder="1"/>
    <xf numFmtId="0" fontId="20" fillId="11" borderId="11" xfId="0" applyFont="1" applyFill="1" applyBorder="1" applyAlignment="1">
      <alignment horizontal="justify" vertical="top"/>
    </xf>
    <xf numFmtId="0" fontId="22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justify" vertical="top"/>
    </xf>
    <xf numFmtId="0" fontId="0" fillId="0" borderId="10" xfId="0" applyBorder="1"/>
    <xf numFmtId="0" fontId="0" fillId="0" borderId="10" xfId="0" applyFill="1" applyBorder="1"/>
    <xf numFmtId="49" fontId="24" fillId="0" borderId="10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 wrapText="1"/>
    </xf>
    <xf numFmtId="165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</cellXfs>
  <cellStyles count="5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6" xfId="10" builtinId="50" customBuiltin="1"/>
    <cellStyle name="40% - Акцент1" xfId="11" builtinId="31" customBuiltin="1"/>
    <cellStyle name="40% - Акцент2" xfId="12" builtinId="35" customBuiltin="1"/>
    <cellStyle name="40% - Акцент3" xfId="13" builtinId="39" customBuiltin="1"/>
    <cellStyle name="40% - Акцент3 2" xfId="14"/>
    <cellStyle name="40% - Акцент4" xfId="15" builtinId="43" customBuiltin="1"/>
    <cellStyle name="40% - Акцент5" xfId="16" builtinId="47" customBuiltin="1"/>
    <cellStyle name="40% - Акцент6" xfId="17" builtinId="51" customBuiltin="1"/>
    <cellStyle name="60% - Акцент1" xfId="18" builtinId="32" customBuiltin="1"/>
    <cellStyle name="60% - Акцент2" xfId="19" builtinId="36" customBuiltin="1"/>
    <cellStyle name="60% - Акцент3" xfId="20" builtinId="40" customBuiltin="1"/>
    <cellStyle name="60% - Акцент3 2" xfId="21"/>
    <cellStyle name="60% - Акцент4" xfId="22" builtinId="44" customBuiltin="1"/>
    <cellStyle name="60% - Акцент4 2" xfId="23"/>
    <cellStyle name="60% - Акцент5" xfId="24" builtinId="48" customBuiltin="1"/>
    <cellStyle name="60% - Акцент6" xfId="25" builtinId="52" customBuiltin="1"/>
    <cellStyle name="60% - Акцент6 2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имечание 2" xfId="48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F45"/>
  <sheetViews>
    <sheetView tabSelected="1" topLeftCell="A13" zoomScale="73" zoomScaleNormal="73" workbookViewId="0">
      <selection activeCell="F37" sqref="F37"/>
    </sheetView>
  </sheetViews>
  <sheetFormatPr defaultRowHeight="12.75"/>
  <cols>
    <col min="2" max="2" width="74" customWidth="1"/>
    <col min="3" max="5" width="12.85546875" style="3" customWidth="1"/>
    <col min="6" max="6" width="13.42578125" style="3" customWidth="1"/>
  </cols>
  <sheetData>
    <row r="2" spans="1:6" ht="15.75" customHeight="1">
      <c r="A2" s="24" t="s">
        <v>85</v>
      </c>
      <c r="B2" s="24"/>
      <c r="C2" s="24"/>
      <c r="D2" s="24"/>
      <c r="E2" s="24"/>
      <c r="F2" s="24"/>
    </row>
    <row r="3" spans="1:6" ht="15" customHeight="1">
      <c r="B3" s="23" t="s">
        <v>0</v>
      </c>
      <c r="C3" s="23"/>
      <c r="D3" s="23"/>
      <c r="E3" s="23"/>
      <c r="F3" s="23"/>
    </row>
    <row r="4" spans="1:6" ht="15.75">
      <c r="A4" s="15"/>
      <c r="B4" s="11"/>
      <c r="C4" s="4" t="s">
        <v>1</v>
      </c>
      <c r="D4" s="4" t="s">
        <v>2</v>
      </c>
      <c r="E4" s="4" t="s">
        <v>3</v>
      </c>
      <c r="F4" s="4" t="s">
        <v>4</v>
      </c>
    </row>
    <row r="5" spans="1:6" s="2" customFormat="1" ht="15.75">
      <c r="A5" s="16"/>
      <c r="B5" s="12" t="s">
        <v>5</v>
      </c>
      <c r="C5" s="8"/>
      <c r="D5" s="8"/>
      <c r="E5" s="8"/>
      <c r="F5" s="8"/>
    </row>
    <row r="6" spans="1:6" s="1" customFormat="1" ht="15.75">
      <c r="A6" s="19" t="s">
        <v>26</v>
      </c>
      <c r="B6" s="20" t="s">
        <v>6</v>
      </c>
      <c r="C6" s="21">
        <f>C7+C8+C9+C10+C11</f>
        <v>23088.6</v>
      </c>
      <c r="D6" s="21">
        <f>D7+D8+D9+D10+D11</f>
        <v>16714.599999999999</v>
      </c>
      <c r="E6" s="6">
        <f t="shared" ref="E6:E24" si="0">D6-C6</f>
        <v>-6374</v>
      </c>
      <c r="F6" s="6">
        <f t="shared" ref="F6:F12" si="1">(D6/C6)*100</f>
        <v>72.393302322358224</v>
      </c>
    </row>
    <row r="7" spans="1:6" ht="31.5">
      <c r="A7" s="17" t="s">
        <v>21</v>
      </c>
      <c r="B7" s="13" t="s">
        <v>27</v>
      </c>
      <c r="C7" s="7">
        <v>1519</v>
      </c>
      <c r="D7" s="7">
        <v>830.3</v>
      </c>
      <c r="E7" s="5">
        <f>D7-C7</f>
        <v>-688.7</v>
      </c>
      <c r="F7" s="5">
        <f t="shared" si="1"/>
        <v>54.66096115865701</v>
      </c>
    </row>
    <row r="8" spans="1:6" ht="47.25">
      <c r="A8" s="17" t="s">
        <v>22</v>
      </c>
      <c r="B8" s="13" t="s">
        <v>28</v>
      </c>
      <c r="C8" s="7">
        <v>20467.099999999999</v>
      </c>
      <c r="D8" s="7">
        <v>15044.2</v>
      </c>
      <c r="E8" s="5">
        <f>D8-C8</f>
        <v>-5422.8999999999978</v>
      </c>
      <c r="F8" s="5">
        <f t="shared" si="1"/>
        <v>73.504306912068657</v>
      </c>
    </row>
    <row r="9" spans="1:6" ht="31.5">
      <c r="A9" s="17" t="s">
        <v>25</v>
      </c>
      <c r="B9" s="13" t="s">
        <v>31</v>
      </c>
      <c r="C9" s="7">
        <v>710</v>
      </c>
      <c r="D9" s="7">
        <v>656</v>
      </c>
      <c r="E9" s="5">
        <f>D9-C9</f>
        <v>-54</v>
      </c>
      <c r="F9" s="5">
        <f t="shared" si="1"/>
        <v>92.394366197183103</v>
      </c>
    </row>
    <row r="10" spans="1:6" ht="15.75">
      <c r="A10" s="17" t="s">
        <v>23</v>
      </c>
      <c r="B10" s="13" t="s">
        <v>29</v>
      </c>
      <c r="C10" s="7">
        <v>50</v>
      </c>
      <c r="D10" s="7">
        <v>0</v>
      </c>
      <c r="E10" s="5">
        <f>D10-C10</f>
        <v>-50</v>
      </c>
      <c r="F10" s="5">
        <f t="shared" si="1"/>
        <v>0</v>
      </c>
    </row>
    <row r="11" spans="1:6" ht="15.75">
      <c r="A11" s="18" t="s">
        <v>24</v>
      </c>
      <c r="B11" s="13" t="s">
        <v>30</v>
      </c>
      <c r="C11" s="7">
        <v>342.5</v>
      </c>
      <c r="D11" s="7">
        <v>184.1</v>
      </c>
      <c r="E11" s="5">
        <f>D11-C11</f>
        <v>-158.4</v>
      </c>
      <c r="F11" s="5">
        <f t="shared" si="1"/>
        <v>53.751824817518248</v>
      </c>
    </row>
    <row r="12" spans="1:6" s="1" customFormat="1" ht="15.75">
      <c r="A12" s="19" t="s">
        <v>32</v>
      </c>
      <c r="B12" s="20" t="s">
        <v>7</v>
      </c>
      <c r="C12" s="21">
        <v>326</v>
      </c>
      <c r="D12" s="21">
        <v>229.2</v>
      </c>
      <c r="E12" s="6">
        <f t="shared" si="0"/>
        <v>-96.800000000000011</v>
      </c>
      <c r="F12" s="6">
        <f t="shared" si="1"/>
        <v>70.306748466257659</v>
      </c>
    </row>
    <row r="13" spans="1:6" ht="15.75">
      <c r="A13" s="18" t="s">
        <v>34</v>
      </c>
      <c r="B13" s="13" t="s">
        <v>33</v>
      </c>
      <c r="C13" s="7">
        <f>C12</f>
        <v>326</v>
      </c>
      <c r="D13" s="7">
        <f>D12</f>
        <v>229.2</v>
      </c>
      <c r="E13" s="7">
        <f>E12</f>
        <v>-96.800000000000011</v>
      </c>
      <c r="F13" s="7">
        <f>F12</f>
        <v>70.306748466257659</v>
      </c>
    </row>
    <row r="14" spans="1:6" s="1" customFormat="1" ht="15.75">
      <c r="A14" s="19" t="s">
        <v>35</v>
      </c>
      <c r="B14" s="20" t="s">
        <v>8</v>
      </c>
      <c r="C14" s="21">
        <v>2306.3000000000002</v>
      </c>
      <c r="D14" s="21">
        <v>1889</v>
      </c>
      <c r="E14" s="6">
        <f t="shared" si="0"/>
        <v>-417.30000000000018</v>
      </c>
      <c r="F14" s="6">
        <f>(D14/C14)*100</f>
        <v>81.906083336946622</v>
      </c>
    </row>
    <row r="15" spans="1:6" ht="31.5">
      <c r="A15" s="18" t="s">
        <v>36</v>
      </c>
      <c r="B15" s="13" t="s">
        <v>37</v>
      </c>
      <c r="C15" s="7">
        <f>C14</f>
        <v>2306.3000000000002</v>
      </c>
      <c r="D15" s="7">
        <f>D14</f>
        <v>1889</v>
      </c>
      <c r="E15" s="7">
        <f>E14</f>
        <v>-417.30000000000018</v>
      </c>
      <c r="F15" s="7">
        <f>F14</f>
        <v>81.906083336946622</v>
      </c>
    </row>
    <row r="16" spans="1:6" s="1" customFormat="1" ht="15.75">
      <c r="A16" s="19" t="s">
        <v>38</v>
      </c>
      <c r="B16" s="20" t="s">
        <v>9</v>
      </c>
      <c r="C16" s="21">
        <f>C17+C18+C19+C20</f>
        <v>5008.2</v>
      </c>
      <c r="D16" s="21">
        <f>D17+D18+D19+D20</f>
        <v>110.8</v>
      </c>
      <c r="E16" s="6">
        <f t="shared" si="0"/>
        <v>-4897.3999999999996</v>
      </c>
      <c r="F16" s="6">
        <f t="shared" ref="F16:F23" si="2">(D16/C16)*100</f>
        <v>2.2123717103949523</v>
      </c>
    </row>
    <row r="17" spans="1:6" ht="15.75">
      <c r="A17" s="17" t="s">
        <v>39</v>
      </c>
      <c r="B17" s="13" t="s">
        <v>43</v>
      </c>
      <c r="C17" s="7">
        <v>53</v>
      </c>
      <c r="D17" s="7">
        <v>0</v>
      </c>
      <c r="E17" s="5">
        <f t="shared" si="0"/>
        <v>-53</v>
      </c>
      <c r="F17" s="5">
        <f t="shared" si="2"/>
        <v>0</v>
      </c>
    </row>
    <row r="18" spans="1:6" ht="15.75">
      <c r="A18" s="17" t="s">
        <v>41</v>
      </c>
      <c r="B18" s="13" t="s">
        <v>44</v>
      </c>
      <c r="C18" s="7">
        <v>4782.3999999999996</v>
      </c>
      <c r="D18" s="7">
        <v>66.3</v>
      </c>
      <c r="E18" s="5">
        <f t="shared" si="0"/>
        <v>-4716.0999999999995</v>
      </c>
      <c r="F18" s="5">
        <f t="shared" si="2"/>
        <v>1.3863332218133155</v>
      </c>
    </row>
    <row r="19" spans="1:6" ht="15.75">
      <c r="A19" s="17" t="s">
        <v>40</v>
      </c>
      <c r="B19" s="13" t="s">
        <v>45</v>
      </c>
      <c r="C19" s="7">
        <v>10.8</v>
      </c>
      <c r="D19" s="7">
        <v>0</v>
      </c>
      <c r="E19" s="5">
        <f t="shared" si="0"/>
        <v>-10.8</v>
      </c>
      <c r="F19" s="5">
        <f t="shared" si="2"/>
        <v>0</v>
      </c>
    </row>
    <row r="20" spans="1:6" ht="15.75">
      <c r="A20" s="17" t="s">
        <v>42</v>
      </c>
      <c r="B20" s="13" t="s">
        <v>46</v>
      </c>
      <c r="C20" s="7">
        <v>162</v>
      </c>
      <c r="D20" s="7">
        <v>44.5</v>
      </c>
      <c r="E20" s="5">
        <f t="shared" si="0"/>
        <v>-117.5</v>
      </c>
      <c r="F20" s="5">
        <f t="shared" si="2"/>
        <v>27.469135802469136</v>
      </c>
    </row>
    <row r="21" spans="1:6" s="1" customFormat="1" ht="15.75">
      <c r="A21" s="19" t="s">
        <v>47</v>
      </c>
      <c r="B21" s="20" t="s">
        <v>10</v>
      </c>
      <c r="C21" s="21">
        <f>C22+C23</f>
        <v>1459.8999999999999</v>
      </c>
      <c r="D21" s="21">
        <f>D22+D23</f>
        <v>926.7</v>
      </c>
      <c r="E21" s="6">
        <f t="shared" si="0"/>
        <v>-533.19999999999982</v>
      </c>
      <c r="F21" s="6">
        <f t="shared" si="2"/>
        <v>63.476950476060011</v>
      </c>
    </row>
    <row r="22" spans="1:6" ht="15.75">
      <c r="A22" s="17" t="s">
        <v>48</v>
      </c>
      <c r="B22" s="13" t="s">
        <v>50</v>
      </c>
      <c r="C22" s="7">
        <v>237.6</v>
      </c>
      <c r="D22" s="7">
        <v>172</v>
      </c>
      <c r="E22" s="5">
        <f t="shared" si="0"/>
        <v>-65.599999999999994</v>
      </c>
      <c r="F22" s="5">
        <f t="shared" si="2"/>
        <v>72.390572390572387</v>
      </c>
    </row>
    <row r="23" spans="1:6" ht="15.75">
      <c r="A23" s="17" t="s">
        <v>49</v>
      </c>
      <c r="B23" s="13" t="s">
        <v>51</v>
      </c>
      <c r="C23" s="7">
        <v>1222.3</v>
      </c>
      <c r="D23" s="7">
        <v>754.7</v>
      </c>
      <c r="E23" s="5">
        <f t="shared" si="0"/>
        <v>-467.59999999999991</v>
      </c>
      <c r="F23" s="5">
        <f t="shared" si="2"/>
        <v>61.744252638468467</v>
      </c>
    </row>
    <row r="24" spans="1:6" s="1" customFormat="1" ht="15.75">
      <c r="A24" s="19" t="s">
        <v>52</v>
      </c>
      <c r="B24" s="20" t="s">
        <v>11</v>
      </c>
      <c r="C24" s="21">
        <v>0</v>
      </c>
      <c r="D24" s="21">
        <v>0</v>
      </c>
      <c r="E24" s="6">
        <f t="shared" si="0"/>
        <v>0</v>
      </c>
      <c r="F24" s="6">
        <v>0</v>
      </c>
    </row>
    <row r="25" spans="1:6" s="1" customFormat="1" ht="15.75">
      <c r="A25" s="19" t="s">
        <v>53</v>
      </c>
      <c r="B25" s="20" t="s">
        <v>12</v>
      </c>
      <c r="C25" s="21">
        <f>C26+C27+C28+C29+C30</f>
        <v>52835.4</v>
      </c>
      <c r="D25" s="21">
        <f>D26+D27+D28+D29+D30</f>
        <v>39780.9</v>
      </c>
      <c r="E25" s="6">
        <v>13512.7</v>
      </c>
      <c r="F25" s="6">
        <f t="shared" ref="F25:F31" si="3">(D25/C25)*100</f>
        <v>75.292133683098825</v>
      </c>
    </row>
    <row r="26" spans="1:6" ht="15.75">
      <c r="A26" s="17" t="s">
        <v>61</v>
      </c>
      <c r="B26" s="13" t="s">
        <v>66</v>
      </c>
      <c r="C26" s="7">
        <v>14776.4</v>
      </c>
      <c r="D26" s="7">
        <v>11761.8</v>
      </c>
      <c r="E26" s="5">
        <f>D26-C26</f>
        <v>-3014.6000000000004</v>
      </c>
      <c r="F26" s="5">
        <f t="shared" si="3"/>
        <v>79.598549037654635</v>
      </c>
    </row>
    <row r="27" spans="1:6" ht="15.75">
      <c r="A27" s="17" t="s">
        <v>62</v>
      </c>
      <c r="B27" s="13" t="s">
        <v>68</v>
      </c>
      <c r="C27" s="7">
        <v>30383.4</v>
      </c>
      <c r="D27" s="7">
        <v>21828.3</v>
      </c>
      <c r="E27" s="5">
        <f>D27-C27</f>
        <v>-8555.1000000000022</v>
      </c>
      <c r="F27" s="5">
        <f t="shared" si="3"/>
        <v>71.842848397480196</v>
      </c>
    </row>
    <row r="28" spans="1:6" ht="15.75">
      <c r="A28" s="17" t="s">
        <v>63</v>
      </c>
      <c r="B28" s="13" t="s">
        <v>67</v>
      </c>
      <c r="C28" s="7">
        <v>3988.1</v>
      </c>
      <c r="D28" s="7">
        <v>3195.8</v>
      </c>
      <c r="E28" s="5">
        <f>D28-C28</f>
        <v>-792.29999999999973</v>
      </c>
      <c r="F28" s="5">
        <f t="shared" si="3"/>
        <v>80.133396855645557</v>
      </c>
    </row>
    <row r="29" spans="1:6" ht="15.75">
      <c r="A29" s="17" t="s">
        <v>64</v>
      </c>
      <c r="B29" s="13" t="s">
        <v>69</v>
      </c>
      <c r="C29" s="7">
        <v>321.39999999999998</v>
      </c>
      <c r="D29" s="7">
        <v>283.39999999999998</v>
      </c>
      <c r="E29" s="5">
        <f>D29-C29</f>
        <v>-38</v>
      </c>
      <c r="F29" s="5">
        <f t="shared" si="3"/>
        <v>88.17672682016179</v>
      </c>
    </row>
    <row r="30" spans="1:6" ht="15.75">
      <c r="A30" s="17" t="s">
        <v>65</v>
      </c>
      <c r="B30" s="13" t="s">
        <v>70</v>
      </c>
      <c r="C30" s="7">
        <v>3366.1</v>
      </c>
      <c r="D30" s="7">
        <v>2711.6</v>
      </c>
      <c r="E30" s="5">
        <f>D30-C30</f>
        <v>-654.5</v>
      </c>
      <c r="F30" s="5">
        <f t="shared" si="3"/>
        <v>80.556133210540395</v>
      </c>
    </row>
    <row r="31" spans="1:6" s="1" customFormat="1" ht="15.75">
      <c r="A31" s="19" t="s">
        <v>54</v>
      </c>
      <c r="B31" s="20" t="s">
        <v>13</v>
      </c>
      <c r="C31" s="21">
        <v>24590.2</v>
      </c>
      <c r="D31" s="21">
        <v>18322.5</v>
      </c>
      <c r="E31" s="6">
        <f t="shared" ref="E31:E43" si="4">D31-C31</f>
        <v>-6267.7000000000007</v>
      </c>
      <c r="F31" s="6">
        <f t="shared" si="3"/>
        <v>74.511390716626948</v>
      </c>
    </row>
    <row r="32" spans="1:6" ht="15.75">
      <c r="A32" s="17" t="s">
        <v>71</v>
      </c>
      <c r="B32" s="13" t="s">
        <v>72</v>
      </c>
      <c r="C32" s="7">
        <f>C31</f>
        <v>24590.2</v>
      </c>
      <c r="D32" s="7">
        <f>D31</f>
        <v>18322.5</v>
      </c>
      <c r="E32" s="7">
        <f>E31</f>
        <v>-6267.7000000000007</v>
      </c>
      <c r="F32" s="7">
        <f>F31</f>
        <v>74.511390716626948</v>
      </c>
    </row>
    <row r="33" spans="1:6" s="1" customFormat="1" ht="15.75">
      <c r="A33" s="19" t="s">
        <v>55</v>
      </c>
      <c r="B33" s="20" t="s">
        <v>14</v>
      </c>
      <c r="C33" s="21">
        <v>0</v>
      </c>
      <c r="D33" s="21">
        <v>0</v>
      </c>
      <c r="E33" s="6">
        <f t="shared" si="4"/>
        <v>0</v>
      </c>
      <c r="F33" s="6">
        <v>0</v>
      </c>
    </row>
    <row r="34" spans="1:6" s="1" customFormat="1" ht="15.75">
      <c r="A34" s="19" t="s">
        <v>56</v>
      </c>
      <c r="B34" s="20" t="s">
        <v>15</v>
      </c>
      <c r="C34" s="21">
        <f>C35+C36+C37</f>
        <v>27262</v>
      </c>
      <c r="D34" s="21">
        <f>D35+D36+D37</f>
        <v>16850.2</v>
      </c>
      <c r="E34" s="6">
        <f t="shared" si="4"/>
        <v>-10411.799999999999</v>
      </c>
      <c r="F34" s="6">
        <f>(D34/C34)*100</f>
        <v>61.808377961998382</v>
      </c>
    </row>
    <row r="35" spans="1:6" ht="15.75">
      <c r="A35" s="17" t="s">
        <v>73</v>
      </c>
      <c r="B35" s="13" t="s">
        <v>75</v>
      </c>
      <c r="C35" s="7">
        <v>2434.4</v>
      </c>
      <c r="D35" s="7">
        <v>1796.4</v>
      </c>
      <c r="E35" s="5">
        <f t="shared" si="4"/>
        <v>-638</v>
      </c>
      <c r="F35" s="5">
        <f>(D35/C35)*100</f>
        <v>73.792310220177455</v>
      </c>
    </row>
    <row r="36" spans="1:6" ht="15.75">
      <c r="A36" s="17" t="s">
        <v>74</v>
      </c>
      <c r="B36" s="13" t="s">
        <v>76</v>
      </c>
      <c r="C36" s="7">
        <v>16102</v>
      </c>
      <c r="D36" s="7">
        <v>9173</v>
      </c>
      <c r="E36" s="5">
        <f t="shared" si="4"/>
        <v>-6929</v>
      </c>
      <c r="F36" s="5">
        <f>(D36/C36)*100</f>
        <v>56.968078499565266</v>
      </c>
    </row>
    <row r="37" spans="1:6" ht="15.75">
      <c r="A37" s="17" t="s">
        <v>77</v>
      </c>
      <c r="B37" s="13" t="s">
        <v>78</v>
      </c>
      <c r="C37" s="7">
        <v>8725.6</v>
      </c>
      <c r="D37" s="7">
        <v>5880.8</v>
      </c>
      <c r="E37" s="5">
        <f t="shared" si="4"/>
        <v>-2844.8</v>
      </c>
      <c r="F37" s="5">
        <f>(D37/C37)*100</f>
        <v>67.39708444118456</v>
      </c>
    </row>
    <row r="38" spans="1:6" s="1" customFormat="1" ht="15.75">
      <c r="A38" s="19" t="s">
        <v>57</v>
      </c>
      <c r="B38" s="20" t="s">
        <v>16</v>
      </c>
      <c r="C38" s="21">
        <v>2004.4</v>
      </c>
      <c r="D38" s="21">
        <v>1657.1</v>
      </c>
      <c r="E38" s="6">
        <f t="shared" si="4"/>
        <v>-347.30000000000018</v>
      </c>
      <c r="F38" s="6">
        <f>(D38/C38)*100</f>
        <v>82.67311913789662</v>
      </c>
    </row>
    <row r="39" spans="1:6" ht="15.75">
      <c r="A39" s="17" t="s">
        <v>79</v>
      </c>
      <c r="B39" s="13" t="s">
        <v>82</v>
      </c>
      <c r="C39" s="7">
        <f>C38</f>
        <v>2004.4</v>
      </c>
      <c r="D39" s="7">
        <f>D38</f>
        <v>1657.1</v>
      </c>
      <c r="E39" s="7">
        <f>E38</f>
        <v>-347.30000000000018</v>
      </c>
      <c r="F39" s="7">
        <f>F38</f>
        <v>82.67311913789662</v>
      </c>
    </row>
    <row r="40" spans="1:6" ht="15.75">
      <c r="A40" s="19" t="s">
        <v>58</v>
      </c>
      <c r="B40" s="13" t="s">
        <v>17</v>
      </c>
      <c r="C40" s="7">
        <v>0</v>
      </c>
      <c r="D40" s="7">
        <v>0</v>
      </c>
      <c r="E40" s="5">
        <f t="shared" si="4"/>
        <v>0</v>
      </c>
      <c r="F40" s="5">
        <v>0</v>
      </c>
    </row>
    <row r="41" spans="1:6" s="1" customFormat="1" ht="15.75">
      <c r="A41" s="19" t="s">
        <v>59</v>
      </c>
      <c r="B41" s="20" t="s">
        <v>18</v>
      </c>
      <c r="C41" s="21">
        <v>30</v>
      </c>
      <c r="D41" s="21">
        <v>0.1</v>
      </c>
      <c r="E41" s="6">
        <f t="shared" si="4"/>
        <v>-29.9</v>
      </c>
      <c r="F41" s="6">
        <f>(D41/C41)*100</f>
        <v>0.33333333333333337</v>
      </c>
    </row>
    <row r="42" spans="1:6" ht="15.75">
      <c r="A42" s="17" t="s">
        <v>80</v>
      </c>
      <c r="B42" s="13" t="s">
        <v>83</v>
      </c>
      <c r="C42" s="7">
        <f>C41</f>
        <v>30</v>
      </c>
      <c r="D42" s="7">
        <f>D41</f>
        <v>0.1</v>
      </c>
      <c r="E42" s="7">
        <f>E41</f>
        <v>-29.9</v>
      </c>
      <c r="F42" s="7">
        <f>F41</f>
        <v>0.33333333333333337</v>
      </c>
    </row>
    <row r="43" spans="1:6" s="1" customFormat="1" ht="15.75">
      <c r="A43" s="19" t="s">
        <v>60</v>
      </c>
      <c r="B43" s="20" t="s">
        <v>19</v>
      </c>
      <c r="C43" s="22">
        <v>6539.8</v>
      </c>
      <c r="D43" s="21">
        <v>4904.8999999999996</v>
      </c>
      <c r="E43" s="6">
        <f t="shared" si="4"/>
        <v>-1634.9000000000005</v>
      </c>
      <c r="F43" s="6">
        <f>(D43/C43)*100</f>
        <v>75.000764549374594</v>
      </c>
    </row>
    <row r="44" spans="1:6" ht="15.75">
      <c r="A44" s="17" t="s">
        <v>81</v>
      </c>
      <c r="B44" s="13" t="s">
        <v>84</v>
      </c>
      <c r="C44" s="9">
        <f>C43</f>
        <v>6539.8</v>
      </c>
      <c r="D44" s="9">
        <f>D43</f>
        <v>4904.8999999999996</v>
      </c>
      <c r="E44" s="9">
        <f>E43</f>
        <v>-1634.9000000000005</v>
      </c>
      <c r="F44" s="9">
        <f>F43</f>
        <v>75.000764549374594</v>
      </c>
    </row>
    <row r="45" spans="1:6" ht="15.75">
      <c r="A45" s="15"/>
      <c r="B45" s="14" t="s">
        <v>20</v>
      </c>
      <c r="C45" s="10">
        <f>C6+C12+C14+C16+C21+C24+C25+C31+C33+C34+C38+C40+C41+C43</f>
        <v>145450.79999999996</v>
      </c>
      <c r="D45" s="10">
        <f>D6+D12+D14+D16+D21+D24+D25+D31+D33+D34+D38+D40+D41+D43</f>
        <v>101386</v>
      </c>
      <c r="E45" s="10">
        <f>E6+E12+E14+E16+E21+E24+E25+E31+E33+E34+E38+E40+E41+E43</f>
        <v>-17497.599999999999</v>
      </c>
      <c r="F45" s="5">
        <f>(D45/C45)*100</f>
        <v>69.704669895249822</v>
      </c>
    </row>
  </sheetData>
  <sheetProtection selectLockedCells="1" selectUnlockedCells="1"/>
  <mergeCells count="2">
    <mergeCell ref="B3:F3"/>
    <mergeCell ref="A2:F2"/>
  </mergeCells>
  <pageMargins left="0.23622047244094491" right="0.23622047244094491" top="0.31496062992125984" bottom="0.31496062992125984" header="0" footer="0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октября 2017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Петров Алексей Александрович</cp:lastModifiedBy>
  <cp:lastPrinted>2017-06-22T13:35:39Z</cp:lastPrinted>
  <dcterms:created xsi:type="dcterms:W3CDTF">2017-06-22T13:06:07Z</dcterms:created>
  <dcterms:modified xsi:type="dcterms:W3CDTF">2017-10-20T11:37:11Z</dcterms:modified>
</cp:coreProperties>
</file>